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감사실\1.청렴문화팀\2-1.권익위_청렴\2021\5.정보공개_업무추진비\21.1월\"/>
    </mc:Choice>
  </mc:AlternateContent>
  <bookViews>
    <workbookView xWindow="0" yWindow="0" windowWidth="28800" windowHeight="12885" activeTab="1"/>
  </bookViews>
  <sheets>
    <sheet name="공개 총괄" sheetId="3" r:id="rId1"/>
    <sheet name="세부사용현황" sheetId="2" r:id="rId2"/>
  </sheets>
  <definedNames>
    <definedName name="_xlnm._FilterDatabase" localSheetId="1" hidden="1">세부사용현황!$A$3:$Q$95</definedName>
  </definedNames>
  <calcPr calcId="162913" iterateCount="1"/>
</workbook>
</file>

<file path=xl/calcChain.xml><?xml version="1.0" encoding="utf-8"?>
<calcChain xmlns="http://schemas.openxmlformats.org/spreadsheetml/2006/main">
  <c r="H95" i="2" l="1"/>
  <c r="H67" i="2" l="1"/>
  <c r="H31" i="2" l="1"/>
  <c r="A1" i="2" l="1"/>
  <c r="F94" i="2" l="1"/>
  <c r="H94" i="2"/>
  <c r="B23" i="3" l="1"/>
  <c r="B22" i="3"/>
  <c r="F54" i="2" l="1"/>
  <c r="H54" i="2"/>
  <c r="C23" i="3" l="1"/>
  <c r="C24" i="3"/>
  <c r="C25" i="3"/>
  <c r="C22" i="3"/>
  <c r="H74" i="2" l="1"/>
  <c r="H44" i="2" l="1"/>
  <c r="B25" i="3" l="1"/>
  <c r="B24" i="3"/>
  <c r="F86" i="2"/>
  <c r="F74" i="2"/>
  <c r="F67" i="2"/>
  <c r="F44" i="2"/>
  <c r="F41" i="2"/>
  <c r="F31" i="2"/>
  <c r="F22" i="2"/>
  <c r="H22" i="2" l="1"/>
  <c r="H41" i="2" l="1"/>
  <c r="H86" i="2" l="1"/>
  <c r="C10" i="3" l="1"/>
  <c r="B14" i="3" l="1"/>
  <c r="F95" i="2"/>
  <c r="B7" i="3"/>
  <c r="C14" i="3" l="1"/>
  <c r="C11" i="3" l="1"/>
  <c r="B15" i="3" l="1"/>
  <c r="C15" i="3"/>
  <c r="B12" i="3" l="1"/>
  <c r="B11" i="3"/>
  <c r="C13" i="3"/>
  <c r="C12" i="3"/>
  <c r="B13" i="3"/>
  <c r="B10" i="3"/>
  <c r="C8" i="3" l="1"/>
  <c r="C26" i="3" l="1"/>
  <c r="B9" i="3"/>
  <c r="B8" i="3"/>
  <c r="B16" i="3" l="1"/>
  <c r="B26" i="3"/>
  <c r="C9" i="3" l="1"/>
  <c r="C7" i="3" l="1"/>
  <c r="C16" i="3" s="1"/>
</calcChain>
</file>

<file path=xl/sharedStrings.xml><?xml version="1.0" encoding="utf-8"?>
<sst xmlns="http://schemas.openxmlformats.org/spreadsheetml/2006/main" count="565" uniqueCount="221">
  <si>
    <t>사용일자</t>
    <phoneticPr fontId="1" type="noConversion"/>
  </si>
  <si>
    <t>집행구분</t>
    <phoneticPr fontId="1" type="noConversion"/>
  </si>
  <si>
    <t>사용처</t>
    <phoneticPr fontId="1" type="noConversion"/>
  </si>
  <si>
    <t>사용구분</t>
    <phoneticPr fontId="1" type="noConversion"/>
  </si>
  <si>
    <t>사용자</t>
    <phoneticPr fontId="1" type="noConversion"/>
  </si>
  <si>
    <t>유관기관 협의</t>
    <phoneticPr fontId="1" type="noConversion"/>
  </si>
  <si>
    <t>2. 집행목적별 사용현황</t>
    <phoneticPr fontId="1" type="noConversion"/>
  </si>
  <si>
    <t>1. 임원별 사용현황</t>
    <phoneticPr fontId="1" type="noConversion"/>
  </si>
  <si>
    <t>상근부회장</t>
    <phoneticPr fontId="1" type="noConversion"/>
  </si>
  <si>
    <t>상임감사</t>
    <phoneticPr fontId="1" type="noConversion"/>
  </si>
  <si>
    <t>구   분</t>
    <phoneticPr fontId="1" type="noConversion"/>
  </si>
  <si>
    <t>비   고</t>
    <phoneticPr fontId="1" type="noConversion"/>
  </si>
  <si>
    <t xml:space="preserve">   소     계</t>
    <phoneticPr fontId="1" type="noConversion"/>
  </si>
  <si>
    <t xml:space="preserve">    총       계</t>
    <phoneticPr fontId="1" type="noConversion"/>
  </si>
  <si>
    <t>내부직원 간담</t>
    <phoneticPr fontId="1" type="noConversion"/>
  </si>
  <si>
    <t>협동조합 관련</t>
    <phoneticPr fontId="1" type="noConversion"/>
  </si>
  <si>
    <t>집행구분</t>
    <phoneticPr fontId="1" type="noConversion"/>
  </si>
  <si>
    <t>기타사업 추진</t>
    <phoneticPr fontId="1" type="noConversion"/>
  </si>
  <si>
    <t xml:space="preserve">   합     계</t>
    <phoneticPr fontId="1" type="noConversion"/>
  </si>
  <si>
    <t>집행목적</t>
    <phoneticPr fontId="1" type="noConversion"/>
  </si>
  <si>
    <t>집행대상자(건)</t>
    <phoneticPr fontId="1" type="noConversion"/>
  </si>
  <si>
    <t>집행금액(원)</t>
    <phoneticPr fontId="1" type="noConversion"/>
  </si>
  <si>
    <t>-</t>
    <phoneticPr fontId="1" type="noConversion"/>
  </si>
  <si>
    <t>경영기획본부장</t>
    <phoneticPr fontId="1" type="noConversion"/>
  </si>
  <si>
    <t>협동조합본부장</t>
    <phoneticPr fontId="1" type="noConversion"/>
  </si>
  <si>
    <t>경제정책본부장</t>
    <phoneticPr fontId="1" type="noConversion"/>
  </si>
  <si>
    <t>혁신성장본부장</t>
    <phoneticPr fontId="1" type="noConversion"/>
  </si>
  <si>
    <t>스마트일자리본부장</t>
    <phoneticPr fontId="1" type="noConversion"/>
  </si>
  <si>
    <t>자산운용본부장</t>
    <phoneticPr fontId="1" type="noConversion"/>
  </si>
  <si>
    <t>공제사업단장</t>
    <phoneticPr fontId="1" type="noConversion"/>
  </si>
  <si>
    <t>소  계</t>
    <phoneticPr fontId="1" type="noConversion"/>
  </si>
  <si>
    <t>카드</t>
    <phoneticPr fontId="1" type="noConversion"/>
  </si>
  <si>
    <t>유관기관 협의</t>
  </si>
  <si>
    <t>내부직원 간담</t>
  </si>
  <si>
    <t xml:space="preserve">  </t>
    <phoneticPr fontId="1" type="noConversion"/>
  </si>
  <si>
    <t>* 조직개편 적용(2019.4월~)</t>
    <phoneticPr fontId="1" type="noConversion"/>
  </si>
  <si>
    <t>협동조합본부 임직원 등</t>
    <phoneticPr fontId="1" type="noConversion"/>
  </si>
  <si>
    <t>혼복집</t>
    <phoneticPr fontId="1" type="noConversion"/>
  </si>
  <si>
    <t>유관기관 업무협의</t>
    <phoneticPr fontId="1" type="noConversion"/>
  </si>
  <si>
    <t>공제사업단장</t>
    <phoneticPr fontId="1" type="noConversion"/>
  </si>
  <si>
    <t>주식회사 선영소 (소호정)</t>
  </si>
  <si>
    <t>중앙회 직원</t>
    <phoneticPr fontId="1" type="noConversion"/>
  </si>
  <si>
    <t>주식회사서여의도해담채</t>
  </si>
  <si>
    <t>카드</t>
    <phoneticPr fontId="1" type="noConversion"/>
  </si>
  <si>
    <t>유관기관 협의</t>
    <phoneticPr fontId="1" type="noConversion"/>
  </si>
  <si>
    <t>소통활성화를 위한 직원 오찬</t>
  </si>
  <si>
    <t>홈메이드샌드위치</t>
  </si>
  <si>
    <t>맛사랑</t>
  </si>
  <si>
    <t>덕곰탕</t>
  </si>
  <si>
    <t>스시나고미</t>
  </si>
  <si>
    <t>정보시스템부 직원격려</t>
    <phoneticPr fontId="1" type="noConversion"/>
  </si>
  <si>
    <t>총무회계부 직원격려</t>
    <phoneticPr fontId="1" type="noConversion"/>
  </si>
  <si>
    <t>카드</t>
    <phoneticPr fontId="1" type="noConversion"/>
  </si>
  <si>
    <t>카드</t>
    <phoneticPr fontId="1" type="noConversion"/>
  </si>
  <si>
    <t>공제사업단장</t>
    <phoneticPr fontId="1" type="noConversion"/>
  </si>
  <si>
    <t>카드</t>
    <phoneticPr fontId="1" type="noConversion"/>
  </si>
  <si>
    <t>2021년 1월 상근임원 업무추진비 사용현황</t>
    <phoneticPr fontId="1" type="noConversion"/>
  </si>
  <si>
    <t>삼원정</t>
  </si>
  <si>
    <t>소상공인정책부</t>
    <phoneticPr fontId="1" type="noConversion"/>
  </si>
  <si>
    <t>유관기관 협의</t>
    <phoneticPr fontId="1" type="noConversion"/>
  </si>
  <si>
    <t>유관기관 업무협의</t>
    <phoneticPr fontId="1" type="noConversion"/>
  </si>
  <si>
    <t>유관기관</t>
    <phoneticPr fontId="1" type="noConversion"/>
  </si>
  <si>
    <t>제조혁신실</t>
    <phoneticPr fontId="1" type="noConversion"/>
  </si>
  <si>
    <t>남원추어탕</t>
  </si>
  <si>
    <t>스마트산업부</t>
    <phoneticPr fontId="1" type="noConversion"/>
  </si>
  <si>
    <t>운산</t>
  </si>
  <si>
    <t>(주)보나비</t>
  </si>
  <si>
    <t>엄마손감자탕</t>
  </si>
  <si>
    <t>내부직원</t>
    <phoneticPr fontId="1" type="noConversion"/>
  </si>
  <si>
    <t>프라임한우/동해도한한(주)</t>
  </si>
  <si>
    <t>보나베띠</t>
  </si>
  <si>
    <t>중소기업연구소</t>
    <phoneticPr fontId="1" type="noConversion"/>
  </si>
  <si>
    <t>정보시스템부</t>
    <phoneticPr fontId="1" type="noConversion"/>
  </si>
  <si>
    <t>정보시스템부</t>
    <phoneticPr fontId="1" type="noConversion"/>
  </si>
  <si>
    <t>만나</t>
  </si>
  <si>
    <t>경제단체 상근부회장 업무협의</t>
    <phoneticPr fontId="1" type="noConversion"/>
  </si>
  <si>
    <t>경제단체</t>
    <phoneticPr fontId="1" type="noConversion"/>
  </si>
  <si>
    <t>경제단체 상근부회장 업무협의</t>
    <phoneticPr fontId="1" type="noConversion"/>
  </si>
  <si>
    <t>생태명가</t>
  </si>
  <si>
    <t>공제사업단</t>
    <phoneticPr fontId="1" type="noConversion"/>
  </si>
  <si>
    <t>챠이나프로</t>
  </si>
  <si>
    <t>(주)미셸푸드카페안젤로서울성모점</t>
  </si>
  <si>
    <t>홈레스토랑</t>
  </si>
  <si>
    <t>천지명(CJM:天第名)</t>
  </si>
  <si>
    <t>연경</t>
  </si>
  <si>
    <t>호면당 청담점/(주)삼양식품</t>
  </si>
  <si>
    <t>민소한우(서여의도점)</t>
  </si>
  <si>
    <t>올라6/(주)호텔올라 2</t>
  </si>
  <si>
    <t>외부 업무협의</t>
  </si>
  <si>
    <t>내부직원 격려</t>
  </si>
  <si>
    <t>업무협의</t>
  </si>
  <si>
    <t>유관기관</t>
    <phoneticPr fontId="1" type="noConversion"/>
  </si>
  <si>
    <t>기획조정실 직원격려</t>
    <phoneticPr fontId="1" type="noConversion"/>
  </si>
  <si>
    <t>인사부 직원격려</t>
    <phoneticPr fontId="1" type="noConversion"/>
  </si>
  <si>
    <t>사회공헌부 직원격려</t>
    <phoneticPr fontId="1" type="noConversion"/>
  </si>
  <si>
    <t>유관기관 업무협의</t>
    <phoneticPr fontId="1" type="noConversion"/>
  </si>
  <si>
    <t>고향정</t>
  </si>
  <si>
    <t>너섬가</t>
  </si>
  <si>
    <t>功味</t>
  </si>
  <si>
    <t>동해도본점</t>
  </si>
  <si>
    <t>인사부 직원</t>
    <phoneticPr fontId="1" type="noConversion"/>
  </si>
  <si>
    <t>기획조정실 직원</t>
    <phoneticPr fontId="1" type="noConversion"/>
  </si>
  <si>
    <t>유관기관 담당자</t>
    <phoneticPr fontId="1" type="noConversion"/>
  </si>
  <si>
    <t>총무회계부 직원</t>
    <phoneticPr fontId="1" type="noConversion"/>
  </si>
  <si>
    <t>사회공헌부 직원</t>
    <phoneticPr fontId="1" type="noConversion"/>
  </si>
  <si>
    <t>유관기관 담당자</t>
    <phoneticPr fontId="1" type="noConversion"/>
  </si>
  <si>
    <t>정보시스템부 직원</t>
    <phoneticPr fontId="1" type="noConversion"/>
  </si>
  <si>
    <t>공공조달 관련 업무협의</t>
    <phoneticPr fontId="10" type="noConversion"/>
  </si>
  <si>
    <t>협동조합본부 직원 오찬</t>
    <phoneticPr fontId="10" type="noConversion"/>
  </si>
  <si>
    <t>동해도본점</t>
    <phoneticPr fontId="10" type="noConversion"/>
  </si>
  <si>
    <t>동해도본점</t>
    <phoneticPr fontId="10" type="noConversion"/>
  </si>
  <si>
    <t>유관기관 담당자</t>
    <phoneticPr fontId="1" type="noConversion"/>
  </si>
  <si>
    <t>2021-01-07</t>
  </si>
  <si>
    <t>2021-01-08</t>
  </si>
  <si>
    <t>2021-01-12</t>
  </si>
  <si>
    <t>2021-01-20</t>
  </si>
  <si>
    <t>2021-01-21</t>
  </si>
  <si>
    <t>2021-01-25</t>
  </si>
  <si>
    <t>2021-01-26</t>
  </si>
  <si>
    <t>2021-01-27</t>
  </si>
  <si>
    <t>2021-01-29</t>
  </si>
  <si>
    <t>국제통상부 직원 격려</t>
    <phoneticPr fontId="10" type="noConversion"/>
  </si>
  <si>
    <t>경제정책본부 부서장 회의</t>
    <phoneticPr fontId="10" type="noConversion"/>
  </si>
  <si>
    <t>경제정책본부 부서장 업무회의</t>
    <phoneticPr fontId="10" type="noConversion"/>
  </si>
  <si>
    <t>IMF 회의 준비 관련 국제통상부 격려</t>
    <phoneticPr fontId="10" type="noConversion"/>
  </si>
  <si>
    <t>상생발표회 관련 소상공인정책부 격려</t>
    <phoneticPr fontId="10" type="noConversion"/>
  </si>
  <si>
    <t>정책총괄실 회의</t>
    <phoneticPr fontId="10" type="noConversion"/>
  </si>
  <si>
    <t>정책총괄실 점심식사</t>
    <phoneticPr fontId="10" type="noConversion"/>
  </si>
  <si>
    <t>부산지역 중소기업 간담회 출장</t>
    <phoneticPr fontId="10" type="noConversion"/>
  </si>
  <si>
    <t>조사통계부 격려</t>
    <phoneticPr fontId="10" type="noConversion"/>
  </si>
  <si>
    <t>다모아산채</t>
  </si>
  <si>
    <t>오가닉</t>
  </si>
  <si>
    <t>뒤풀이</t>
  </si>
  <si>
    <t>연타발</t>
  </si>
  <si>
    <t>브루클린커피</t>
  </si>
  <si>
    <t>풀무원푸드앤컬처 김포공항익스프레스</t>
    <phoneticPr fontId="10" type="noConversion"/>
  </si>
  <si>
    <t>다화</t>
  </si>
  <si>
    <t>국제통상부 직원</t>
    <phoneticPr fontId="1" type="noConversion"/>
  </si>
  <si>
    <t>중앙회 부서장</t>
    <phoneticPr fontId="1" type="noConversion"/>
  </si>
  <si>
    <t>소상공인정책부 직원</t>
    <phoneticPr fontId="1" type="noConversion"/>
  </si>
  <si>
    <t>정책총괄실 직원</t>
    <phoneticPr fontId="1" type="noConversion"/>
  </si>
  <si>
    <t>조사통계부 직원</t>
    <phoneticPr fontId="1" type="noConversion"/>
  </si>
  <si>
    <t>유관기관</t>
    <phoneticPr fontId="1" type="noConversion"/>
  </si>
  <si>
    <t>업무협의</t>
    <phoneticPr fontId="1" type="noConversion"/>
  </si>
  <si>
    <t>국회</t>
    <phoneticPr fontId="1" type="noConversion"/>
  </si>
  <si>
    <t>조합</t>
    <phoneticPr fontId="1" type="noConversion"/>
  </si>
  <si>
    <t>제조혁신실 직원</t>
    <phoneticPr fontId="1" type="noConversion"/>
  </si>
  <si>
    <t>기획조정실 직원</t>
    <phoneticPr fontId="1" type="noConversion"/>
  </si>
  <si>
    <t>단체표준부 직원</t>
    <phoneticPr fontId="1" type="noConversion"/>
  </si>
  <si>
    <t>혁신성장본부 부서장</t>
    <phoneticPr fontId="1" type="noConversion"/>
  </si>
  <si>
    <t>이니시스-00008848</t>
  </si>
  <si>
    <t>스마트산업부 직원</t>
    <phoneticPr fontId="1" type="noConversion"/>
  </si>
  <si>
    <t>마삼계탕(여의도점)</t>
  </si>
  <si>
    <t>기업성장부 직원</t>
    <phoneticPr fontId="1" type="noConversion"/>
  </si>
  <si>
    <t>업무협의</t>
    <phoneticPr fontId="1" type="noConversion"/>
  </si>
  <si>
    <t>조합</t>
    <phoneticPr fontId="1" type="noConversion"/>
  </si>
  <si>
    <t>대기업</t>
    <phoneticPr fontId="1" type="noConversion"/>
  </si>
  <si>
    <t>스마트일자리본부 임직원 간담</t>
    <phoneticPr fontId="11" type="noConversion"/>
  </si>
  <si>
    <t>중대재해기업처벌법 기자회견 준비</t>
    <phoneticPr fontId="11" type="noConversion"/>
  </si>
  <si>
    <t>스마트일자리본부 부서장 간담</t>
    <phoneticPr fontId="11" type="noConversion"/>
  </si>
  <si>
    <t>스마트일자리본부 부서장 간담</t>
    <phoneticPr fontId="11" type="noConversion"/>
  </si>
  <si>
    <t>사보텐</t>
    <phoneticPr fontId="11" type="noConversion"/>
  </si>
  <si>
    <t>아티제</t>
    <phoneticPr fontId="11" type="noConversion"/>
  </si>
  <si>
    <t>달맞이꽃게탕</t>
    <phoneticPr fontId="11" type="noConversion"/>
  </si>
  <si>
    <t>경성양꼬치</t>
    <phoneticPr fontId="11" type="noConversion"/>
  </si>
  <si>
    <t>생태명가</t>
    <phoneticPr fontId="11" type="noConversion"/>
  </si>
  <si>
    <t>유관기관</t>
    <phoneticPr fontId="11" type="noConversion"/>
  </si>
  <si>
    <t>중앙회 임직원</t>
    <phoneticPr fontId="11" type="noConversion"/>
  </si>
  <si>
    <t>중대재해기업처벌법 국회 대응 관련 직원간담</t>
    <phoneticPr fontId="11" type="noConversion"/>
  </si>
  <si>
    <t>2021-01-04</t>
  </si>
  <si>
    <t>2021-01-05</t>
  </si>
  <si>
    <t>2021-01-13</t>
  </si>
  <si>
    <t>2021-01-14</t>
  </si>
  <si>
    <t>2021-01-15</t>
  </si>
  <si>
    <t>2021-01-19</t>
  </si>
  <si>
    <t>공제사업단 부서장 등7명</t>
    <phoneticPr fontId="10" type="noConversion"/>
  </si>
  <si>
    <t>공제마케팅부 직원 등 3명</t>
    <phoneticPr fontId="10" type="noConversion"/>
  </si>
  <si>
    <t>공제기획실 직원 등 3명</t>
    <phoneticPr fontId="10" type="noConversion"/>
  </si>
  <si>
    <t>공제운영부 직원 등 2명</t>
    <phoneticPr fontId="10" type="noConversion"/>
  </si>
  <si>
    <t>공제기획실장 2명</t>
    <phoneticPr fontId="10" type="noConversion"/>
  </si>
  <si>
    <t>공제서비스부 직원 등 4명</t>
    <phoneticPr fontId="10" type="noConversion"/>
  </si>
  <si>
    <t>공제기획실 직원 등 2명</t>
    <phoneticPr fontId="10" type="noConversion"/>
  </si>
  <si>
    <t>공제기획실 직원 등 2명</t>
    <phoneticPr fontId="10" type="noConversion"/>
  </si>
  <si>
    <t>공제기금 실무협의체 직원 등 13명</t>
    <phoneticPr fontId="10" type="noConversion"/>
  </si>
  <si>
    <t>채권관리팀 직원 등 2명</t>
    <phoneticPr fontId="10" type="noConversion"/>
  </si>
  <si>
    <t>신년 간담회</t>
    <phoneticPr fontId="10" type="noConversion"/>
  </si>
  <si>
    <t>내부 직원 간담</t>
    <phoneticPr fontId="10" type="noConversion"/>
  </si>
  <si>
    <t>내부 직원 간담</t>
    <phoneticPr fontId="10" type="noConversion"/>
  </si>
  <si>
    <t>내부직원 간담</t>
    <phoneticPr fontId="10" type="noConversion"/>
  </si>
  <si>
    <t>내부직원 간담</t>
    <phoneticPr fontId="10" type="noConversion"/>
  </si>
  <si>
    <t>공제기금 운영 활성화 독려</t>
    <phoneticPr fontId="10" type="noConversion"/>
  </si>
  <si>
    <t>내부직원 간담</t>
    <phoneticPr fontId="10" type="noConversion"/>
  </si>
  <si>
    <t>병천황토순대</t>
  </si>
  <si>
    <t>정우칼국수보쌈(여의도본점)</t>
  </si>
  <si>
    <t>동해복국</t>
  </si>
  <si>
    <t>하동관</t>
  </si>
  <si>
    <t>밑업(meet up)</t>
  </si>
  <si>
    <t>2021-01-04</t>
    <phoneticPr fontId="1" type="noConversion"/>
  </si>
  <si>
    <t>2021-01-06</t>
    <phoneticPr fontId="1" type="noConversion"/>
  </si>
  <si>
    <t>2021-01-13</t>
    <phoneticPr fontId="1" type="noConversion"/>
  </si>
  <si>
    <t>2021-01-18</t>
    <phoneticPr fontId="1" type="noConversion"/>
  </si>
  <si>
    <t>자산운용전략회의(내부)</t>
    <phoneticPr fontId="1" type="noConversion"/>
  </si>
  <si>
    <t>자산운용전략회의(내부)</t>
    <phoneticPr fontId="1" type="noConversion"/>
  </si>
  <si>
    <t>김명자굴국밥전문점</t>
    <phoneticPr fontId="1" type="noConversion"/>
  </si>
  <si>
    <t>자산운용본부 직원 3명</t>
  </si>
  <si>
    <t>카드</t>
  </si>
  <si>
    <t>구이구이</t>
    <phoneticPr fontId="1" type="noConversion"/>
  </si>
  <si>
    <t>자산운용본부 직원 3명</t>
    <phoneticPr fontId="1" type="noConversion"/>
  </si>
  <si>
    <t>김명자굴국밥전문점</t>
    <phoneticPr fontId="1" type="noConversion"/>
  </si>
  <si>
    <t>자산운용본부 직원 2명</t>
    <phoneticPr fontId="1" type="noConversion"/>
  </si>
  <si>
    <t>정 오</t>
    <phoneticPr fontId="1" type="noConversion"/>
  </si>
  <si>
    <t>탄소중립관련주 논의(외부)</t>
    <phoneticPr fontId="1" type="noConversion"/>
  </si>
  <si>
    <t>자산운용사 임직원 2명</t>
    <phoneticPr fontId="1" type="noConversion"/>
  </si>
  <si>
    <t>ESG펀드 업계현황 논의(외부)</t>
    <phoneticPr fontId="1" type="noConversion"/>
  </si>
  <si>
    <t>자산운용사 임직원 3명</t>
    <phoneticPr fontId="1" type="noConversion"/>
  </si>
  <si>
    <t>자산운용본부 직원 3명</t>
    <phoneticPr fontId="1" type="noConversion"/>
  </si>
  <si>
    <t>삼원정</t>
    <phoneticPr fontId="1" type="noConversion"/>
  </si>
  <si>
    <r>
      <t>사용회수</t>
    </r>
    <r>
      <rPr>
        <b/>
        <sz val="10"/>
        <color theme="1"/>
        <rFont val="KBIZ한마음고딕 L"/>
        <family val="1"/>
        <charset val="129"/>
      </rPr>
      <t>(건)</t>
    </r>
    <phoneticPr fontId="1" type="noConversion"/>
  </si>
  <si>
    <r>
      <t>사용금액</t>
    </r>
    <r>
      <rPr>
        <b/>
        <sz val="10"/>
        <color theme="1"/>
        <rFont val="KBIZ한마음고딕 L"/>
        <family val="1"/>
        <charset val="129"/>
      </rPr>
      <t>(원)</t>
    </r>
    <phoneticPr fontId="1" type="noConversion"/>
  </si>
  <si>
    <r>
      <t>회  장</t>
    </r>
    <r>
      <rPr>
        <sz val="10"/>
        <color theme="1"/>
        <rFont val="KBIZ한마음고딕 L"/>
        <family val="1"/>
        <charset val="129"/>
      </rPr>
      <t>(비상근)</t>
    </r>
    <phoneticPr fontId="1" type="noConversion"/>
  </si>
  <si>
    <r>
      <t>사용회수</t>
    </r>
    <r>
      <rPr>
        <b/>
        <sz val="10"/>
        <color theme="1"/>
        <rFont val="KBIZ한마음고딕 L"/>
        <family val="1"/>
        <charset val="129"/>
      </rPr>
      <t>(건)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</si>
</sst>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_ "/>
    <numFmt numFmtId="177" formatCode="#,##0_);[Red]\(#,##0\)"/>
    <numFmt numFmtId="178" formatCode="m&quot;월&quot;\ d&quot;일&quot;;@"/>
    <numFmt numFmtId="179" formatCode="mm&quot;월&quot;\ dd&quot;일&quot;"/>
  </numFmts>
  <fonts count="2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9"/>
      <name val="Gulim"/>
      <family val="2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name val="Gulim"/>
      <family val="3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8"/>
      <color theme="1"/>
      <name val="KBIZ한마음고딕 L"/>
      <family val="1"/>
      <charset val="129"/>
    </font>
    <font>
      <sz val="11"/>
      <color theme="1"/>
      <name val="KBIZ한마음고딕 L"/>
      <family val="1"/>
      <charset val="129"/>
    </font>
    <font>
      <sz val="11"/>
      <name val="KBIZ한마음고딕 L"/>
      <family val="1"/>
      <charset val="129"/>
    </font>
    <font>
      <b/>
      <sz val="11"/>
      <name val="KBIZ한마음고딕 L"/>
      <family val="1"/>
      <charset val="129"/>
    </font>
    <font>
      <b/>
      <sz val="11"/>
      <color theme="1"/>
      <name val="KBIZ한마음고딕 L"/>
      <family val="1"/>
      <charset val="129"/>
    </font>
    <font>
      <sz val="11"/>
      <color rgb="FF000000"/>
      <name val="KBIZ한마음고딕 L"/>
      <family val="1"/>
      <charset val="129"/>
    </font>
    <font>
      <sz val="10"/>
      <name val="KBIZ한마음고딕 L"/>
      <family val="1"/>
      <charset val="129"/>
    </font>
    <font>
      <sz val="10"/>
      <color rgb="FF333333"/>
      <name val="KBIZ한마음고딕 L"/>
      <family val="1"/>
      <charset val="129"/>
    </font>
    <font>
      <sz val="10"/>
      <color theme="1" tint="0.14999847407452621"/>
      <name val="KBIZ한마음고딕 L"/>
      <family val="1"/>
      <charset val="129"/>
    </font>
    <font>
      <sz val="10"/>
      <color theme="1"/>
      <name val="KBIZ한마음고딕 L"/>
      <family val="1"/>
      <charset val="129"/>
    </font>
    <font>
      <b/>
      <sz val="16"/>
      <color theme="1"/>
      <name val="KBIZ한마음고딕 L"/>
      <family val="1"/>
      <charset val="129"/>
    </font>
    <font>
      <sz val="16"/>
      <color theme="1"/>
      <name val="KBIZ한마음고딕 L"/>
      <family val="1"/>
      <charset val="129"/>
    </font>
    <font>
      <b/>
      <sz val="14"/>
      <color theme="1"/>
      <name val="KBIZ한마음고딕 L"/>
      <family val="1"/>
      <charset val="129"/>
    </font>
    <font>
      <b/>
      <sz val="12"/>
      <color theme="1"/>
      <name val="KBIZ한마음고딕 L"/>
      <family val="1"/>
      <charset val="129"/>
    </font>
    <font>
      <b/>
      <sz val="10"/>
      <color theme="1"/>
      <name val="KBIZ한마음고딕 L"/>
      <family val="1"/>
      <charset val="129"/>
    </font>
    <font>
      <sz val="12"/>
      <color theme="1"/>
      <name val="KBIZ한마음고딕 L"/>
      <family val="1"/>
      <charset val="129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9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2" fillId="0" borderId="0"/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0" fontId="3" fillId="0" borderId="0" applyNumberFormat="0" applyFont="0" applyFill="0" applyBorder="0" applyAlignment="0" applyProtection="0"/>
    <xf numFmtId="0" fontId="6" fillId="0" borderId="0">
      <alignment vertical="top"/>
      <protection locked="0"/>
    </xf>
    <xf numFmtId="0" fontId="2" fillId="0" borderId="0"/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1" fontId="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0" borderId="0"/>
    <xf numFmtId="0" fontId="9" fillId="0" borderId="0">
      <alignment vertical="top"/>
      <protection locked="0"/>
    </xf>
    <xf numFmtId="0" fontId="8" fillId="0" borderId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>
      <alignment vertical="top"/>
      <protection locked="0"/>
    </xf>
  </cellStyleXfs>
  <cellXfs count="8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shrinkToFit="1"/>
    </xf>
    <xf numFmtId="177" fontId="13" fillId="0" borderId="0" xfId="0" applyNumberFormat="1" applyFont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shrinkToFit="1"/>
    </xf>
    <xf numFmtId="177" fontId="14" fillId="2" borderId="1" xfId="0" applyNumberFormat="1" applyFont="1" applyFill="1" applyBorder="1" applyAlignment="1">
      <alignment horizontal="center" vertical="center"/>
    </xf>
    <xf numFmtId="0" fontId="14" fillId="0" borderId="0" xfId="0" applyFont="1">
      <alignment vertical="center"/>
    </xf>
    <xf numFmtId="14" fontId="13" fillId="7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7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shrinkToFit="1"/>
    </xf>
    <xf numFmtId="3" fontId="13" fillId="0" borderId="1" xfId="0" applyNumberFormat="1" applyFont="1" applyFill="1" applyBorder="1" applyAlignment="1">
      <alignment horizontal="right" vertical="center"/>
    </xf>
    <xf numFmtId="0" fontId="14" fillId="0" borderId="1" xfId="0" applyFont="1" applyFill="1" applyBorder="1" applyAlignment="1">
      <alignment horizontal="center" vertical="center" shrinkToFit="1"/>
    </xf>
    <xf numFmtId="0" fontId="14" fillId="7" borderId="1" xfId="0" applyNumberFormat="1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14" fontId="15" fillId="3" borderId="1" xfId="0" applyNumberFormat="1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shrinkToFit="1"/>
    </xf>
    <xf numFmtId="0" fontId="16" fillId="3" borderId="1" xfId="0" applyFont="1" applyFill="1" applyBorder="1" applyAlignment="1">
      <alignment horizontal="center" vertical="center"/>
    </xf>
    <xf numFmtId="177" fontId="16" fillId="3" borderId="1" xfId="24" applyNumberFormat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14" fontId="14" fillId="0" borderId="2" xfId="0" applyNumberFormat="1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/>
    </xf>
    <xf numFmtId="14" fontId="13" fillId="0" borderId="3" xfId="0" applyNumberFormat="1" applyFont="1" applyBorder="1" applyAlignment="1">
      <alignment horizontal="center" vertical="center"/>
    </xf>
    <xf numFmtId="0" fontId="15" fillId="3" borderId="1" xfId="0" applyNumberFormat="1" applyFont="1" applyFill="1" applyBorder="1" applyAlignment="1">
      <alignment horizontal="center" vertical="center"/>
    </xf>
    <xf numFmtId="14" fontId="14" fillId="0" borderId="1" xfId="0" applyNumberFormat="1" applyFont="1" applyFill="1" applyBorder="1" applyAlignment="1">
      <alignment horizontal="center" vertical="center"/>
    </xf>
    <xf numFmtId="14" fontId="14" fillId="0" borderId="4" xfId="0" applyNumberFormat="1" applyFont="1" applyFill="1" applyBorder="1" applyAlignment="1">
      <alignment horizontal="center" vertical="center" shrinkToFit="1"/>
    </xf>
    <xf numFmtId="0" fontId="14" fillId="8" borderId="1" xfId="0" applyFont="1" applyFill="1" applyBorder="1" applyAlignment="1">
      <alignment horizontal="center" vertical="center" shrinkToFit="1"/>
    </xf>
    <xf numFmtId="178" fontId="14" fillId="0" borderId="5" xfId="0" applyNumberFormat="1" applyFont="1" applyFill="1" applyBorder="1" applyAlignment="1">
      <alignment horizontal="center" vertical="center" shrinkToFit="1"/>
    </xf>
    <xf numFmtId="0" fontId="14" fillId="8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4" fontId="14" fillId="0" borderId="4" xfId="0" applyNumberFormat="1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176" fontId="15" fillId="3" borderId="1" xfId="0" applyNumberFormat="1" applyFont="1" applyFill="1" applyBorder="1" applyAlignment="1">
      <alignment horizontal="right" vertical="center"/>
    </xf>
    <xf numFmtId="14" fontId="14" fillId="0" borderId="1" xfId="0" applyNumberFormat="1" applyFont="1" applyFill="1" applyBorder="1" applyAlignment="1">
      <alignment horizontal="center" vertical="center" wrapText="1"/>
    </xf>
    <xf numFmtId="179" fontId="14" fillId="0" borderId="1" xfId="0" applyNumberFormat="1" applyFont="1" applyFill="1" applyBorder="1" applyAlignment="1" applyProtection="1">
      <alignment horizontal="center" vertical="center" wrapText="1"/>
    </xf>
    <xf numFmtId="41" fontId="15" fillId="0" borderId="0" xfId="10" applyFont="1" applyBorder="1" applyAlignment="1">
      <alignment vertical="center"/>
    </xf>
    <xf numFmtId="0" fontId="13" fillId="0" borderId="0" xfId="0" applyFont="1" applyAlignment="1"/>
    <xf numFmtId="0" fontId="14" fillId="0" borderId="0" xfId="0" applyFont="1" applyFill="1">
      <alignment vertical="center"/>
    </xf>
    <xf numFmtId="0" fontId="14" fillId="0" borderId="1" xfId="0" applyFont="1" applyBorder="1" applyAlignment="1">
      <alignment horizontal="center" vertical="center"/>
    </xf>
    <xf numFmtId="49" fontId="14" fillId="9" borderId="1" xfId="15" applyNumberFormat="1" applyFont="1" applyFill="1" applyBorder="1" applyAlignment="1" applyProtection="1">
      <alignment horizontal="center" vertical="center"/>
      <protection locked="0"/>
    </xf>
    <xf numFmtId="0" fontId="14" fillId="0" borderId="1" xfId="0" applyFont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right" vertical="center"/>
    </xf>
    <xf numFmtId="0" fontId="13" fillId="0" borderId="0" xfId="0" applyFont="1" applyFill="1">
      <alignment vertical="center"/>
    </xf>
    <xf numFmtId="0" fontId="14" fillId="8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178" fontId="13" fillId="8" borderId="2" xfId="16" applyNumberFormat="1" applyFont="1" applyFill="1" applyBorder="1" applyAlignment="1">
      <alignment horizontal="center" vertical="center"/>
    </xf>
    <xf numFmtId="0" fontId="13" fillId="8" borderId="2" xfId="16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49" fontId="14" fillId="0" borderId="1" xfId="43" applyNumberFormat="1" applyFont="1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14" fontId="18" fillId="10" borderId="4" xfId="24" applyNumberFormat="1" applyFont="1" applyFill="1" applyBorder="1" applyAlignment="1" applyProtection="1">
      <alignment horizontal="center" vertical="center" wrapText="1"/>
    </xf>
    <xf numFmtId="3" fontId="19" fillId="0" borderId="1" xfId="0" applyNumberFormat="1" applyFont="1" applyBorder="1" applyAlignment="1">
      <alignment horizontal="center" vertical="center" wrapText="1"/>
    </xf>
    <xf numFmtId="41" fontId="19" fillId="0" borderId="4" xfId="24" applyFont="1" applyBorder="1" applyAlignment="1">
      <alignment horizontal="center" vertical="center" shrinkToFit="1"/>
    </xf>
    <xf numFmtId="0" fontId="20" fillId="8" borderId="1" xfId="0" applyFont="1" applyFill="1" applyBorder="1" applyAlignment="1">
      <alignment horizontal="center" vertical="center"/>
    </xf>
    <xf numFmtId="14" fontId="18" fillId="10" borderId="1" xfId="24" applyNumberFormat="1" applyFont="1" applyFill="1" applyBorder="1" applyAlignment="1" applyProtection="1">
      <alignment horizontal="center" vertical="center" wrapText="1"/>
    </xf>
    <xf numFmtId="41" fontId="19" fillId="0" borderId="1" xfId="24" applyFont="1" applyBorder="1" applyAlignment="1">
      <alignment horizontal="center" vertical="center" shrinkToFit="1"/>
    </xf>
    <xf numFmtId="41" fontId="19" fillId="0" borderId="1" xfId="24" applyFont="1" applyBorder="1" applyAlignment="1">
      <alignment horizontal="center" vertical="center" wrapText="1"/>
    </xf>
    <xf numFmtId="41" fontId="21" fillId="0" borderId="1" xfId="24" applyFont="1" applyBorder="1" applyAlignment="1">
      <alignment horizontal="center" vertical="center"/>
    </xf>
    <xf numFmtId="14" fontId="21" fillId="0" borderId="2" xfId="24" applyNumberFormat="1" applyFont="1" applyBorder="1" applyAlignment="1">
      <alignment horizontal="center" vertical="center"/>
    </xf>
    <xf numFmtId="41" fontId="19" fillId="0" borderId="2" xfId="24" applyFont="1" applyBorder="1" applyAlignment="1">
      <alignment horizontal="center" vertical="center" wrapText="1"/>
    </xf>
    <xf numFmtId="176" fontId="15" fillId="3" borderId="1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5" fillId="2" borderId="1" xfId="0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1" xfId="0" applyFont="1" applyBorder="1" applyAlignment="1">
      <alignment horizontal="left" vertical="center" indent="1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0" borderId="0" xfId="0" applyFont="1">
      <alignment vertical="center"/>
    </xf>
    <xf numFmtId="176" fontId="27" fillId="0" borderId="1" xfId="0" applyNumberFormat="1" applyFont="1" applyBorder="1" applyAlignment="1">
      <alignment horizontal="right" vertical="center"/>
    </xf>
    <xf numFmtId="176" fontId="27" fillId="0" borderId="1" xfId="0" applyNumberFormat="1" applyFont="1" applyBorder="1" applyAlignment="1">
      <alignment horizontal="center" vertical="center"/>
    </xf>
    <xf numFmtId="0" fontId="25" fillId="3" borderId="1" xfId="0" applyFont="1" applyFill="1" applyBorder="1" applyAlignment="1">
      <alignment horizontal="left" vertical="center"/>
    </xf>
    <xf numFmtId="176" fontId="25" fillId="3" borderId="1" xfId="0" applyNumberFormat="1" applyFont="1" applyFill="1" applyBorder="1" applyAlignment="1">
      <alignment horizontal="center" vertical="center"/>
    </xf>
    <xf numFmtId="176" fontId="25" fillId="3" borderId="1" xfId="0" applyNumberFormat="1" applyFont="1" applyFill="1" applyBorder="1" applyAlignment="1">
      <alignment horizontal="right" vertical="center"/>
    </xf>
    <xf numFmtId="176" fontId="25" fillId="3" borderId="1" xfId="0" applyNumberFormat="1" applyFont="1" applyFill="1" applyBorder="1">
      <alignment vertical="center"/>
    </xf>
    <xf numFmtId="0" fontId="27" fillId="0" borderId="0" xfId="0" applyFont="1" applyAlignment="1">
      <alignment horizontal="right" vertical="center"/>
    </xf>
    <xf numFmtId="0" fontId="27" fillId="0" borderId="1" xfId="0" applyFont="1" applyBorder="1">
      <alignment vertical="center"/>
    </xf>
    <xf numFmtId="176" fontId="27" fillId="0" borderId="0" xfId="0" applyNumberFormat="1" applyFont="1">
      <alignment vertical="center"/>
    </xf>
    <xf numFmtId="0" fontId="27" fillId="3" borderId="1" xfId="0" applyFont="1" applyFill="1" applyBorder="1" applyAlignment="1">
      <alignment horizontal="left" vertical="center"/>
    </xf>
    <xf numFmtId="0" fontId="25" fillId="3" borderId="1" xfId="0" applyFont="1" applyFill="1" applyBorder="1" applyAlignment="1">
      <alignment horizontal="center" vertical="center"/>
    </xf>
    <xf numFmtId="0" fontId="27" fillId="3" borderId="1" xfId="0" applyFont="1" applyFill="1" applyBorder="1">
      <alignment vertical="center"/>
    </xf>
    <xf numFmtId="0" fontId="27" fillId="0" borderId="0" xfId="0" applyFont="1" applyFill="1" applyBorder="1" applyAlignment="1">
      <alignment horizontal="left" vertical="center"/>
    </xf>
  </cellXfs>
  <cellStyles count="49">
    <cellStyle name="Normal" xfId="15"/>
    <cellStyle name="Normal 2" xfId="43"/>
    <cellStyle name="Normal 3" xfId="48"/>
    <cellStyle name="강조색4 2" xfId="4"/>
    <cellStyle name="강조색5 2" xfId="5"/>
    <cellStyle name="강조색6 2" xfId="6"/>
    <cellStyle name="백분율 2" xfId="8"/>
    <cellStyle name="백분율 3" xfId="7"/>
    <cellStyle name="쉼표 [0]" xfId="24" builtinId="6"/>
    <cellStyle name="쉼표 [0] 2" xfId="1"/>
    <cellStyle name="쉼표 [0] 2 2" xfId="10"/>
    <cellStyle name="쉼표 [0] 2 2 2" xfId="38"/>
    <cellStyle name="쉼표 [0] 2 3" xfId="34"/>
    <cellStyle name="쉼표 [0] 2 4" xfId="36"/>
    <cellStyle name="쉼표 [0] 3" xfId="9"/>
    <cellStyle name="쉼표 [0] 3 2" xfId="18"/>
    <cellStyle name="쉼표 [0] 3 2 2" xfId="40"/>
    <cellStyle name="쉼표 [0] 3 3" xfId="37"/>
    <cellStyle name="쉼표 [0] 4" xfId="17"/>
    <cellStyle name="쉼표 [0] 4 2" xfId="39"/>
    <cellStyle name="쉼표 [0] 5" xfId="41"/>
    <cellStyle name="표준" xfId="0" builtinId="0"/>
    <cellStyle name="표준 10" xfId="21"/>
    <cellStyle name="표준 10 2" xfId="22"/>
    <cellStyle name="표준 11" xfId="23"/>
    <cellStyle name="표준 11 2" xfId="31"/>
    <cellStyle name="표준 13" xfId="32"/>
    <cellStyle name="표준 17" xfId="42"/>
    <cellStyle name="표준 19" xfId="46"/>
    <cellStyle name="표준 2" xfId="2"/>
    <cellStyle name="표준 2 2" xfId="11"/>
    <cellStyle name="표준 2 3" xfId="19"/>
    <cellStyle name="표준 2 4" xfId="16"/>
    <cellStyle name="표준 2 5" xfId="26"/>
    <cellStyle name="표준 20" xfId="45"/>
    <cellStyle name="표준 21" xfId="47"/>
    <cellStyle name="표준 3" xfId="12"/>
    <cellStyle name="표준 3 10" xfId="33"/>
    <cellStyle name="표준 3 2" xfId="20"/>
    <cellStyle name="표준 3 2 2" xfId="27"/>
    <cellStyle name="표준 3 3" xfId="25"/>
    <cellStyle name="표준 3 4" xfId="28"/>
    <cellStyle name="표준 3 5" xfId="29"/>
    <cellStyle name="표준 4" xfId="13"/>
    <cellStyle name="표준 5" xfId="3"/>
    <cellStyle name="표준 5 2" xfId="30"/>
    <cellStyle name="표준 7" xfId="35"/>
    <cellStyle name="표준 7 3" xfId="44"/>
    <cellStyle name="표준 9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4" zoomScale="85" zoomScaleNormal="85" workbookViewId="0">
      <selection activeCell="D9" sqref="D9"/>
    </sheetView>
  </sheetViews>
  <sheetFormatPr defaultRowHeight="16.5"/>
  <cols>
    <col min="1" max="1" width="25.75" style="2" customWidth="1"/>
    <col min="2" max="2" width="13.875" style="2" customWidth="1"/>
    <col min="3" max="3" width="17.875" style="2" customWidth="1"/>
    <col min="4" max="4" width="22.375" style="2" customWidth="1"/>
    <col min="5" max="5" width="9" style="2"/>
    <col min="6" max="6" width="11.75" style="2" bestFit="1" customWidth="1"/>
    <col min="7" max="16384" width="9" style="2"/>
  </cols>
  <sheetData>
    <row r="1" spans="1:5" s="66" customFormat="1" ht="27">
      <c r="A1" s="1" t="s">
        <v>56</v>
      </c>
      <c r="B1" s="1"/>
      <c r="C1" s="1"/>
      <c r="D1" s="1"/>
      <c r="E1" s="65"/>
    </row>
    <row r="2" spans="1:5" ht="18.75" customHeight="1">
      <c r="A2" s="67" t="s">
        <v>34</v>
      </c>
      <c r="B2" s="67"/>
      <c r="C2" s="67"/>
      <c r="D2" s="67"/>
      <c r="E2" s="67"/>
    </row>
    <row r="3" spans="1:5" ht="24.95" customHeight="1">
      <c r="A3" s="68" t="s">
        <v>7</v>
      </c>
      <c r="B3" s="67"/>
      <c r="C3" s="67"/>
      <c r="D3" s="67"/>
      <c r="E3" s="67"/>
    </row>
    <row r="4" spans="1:5" ht="24.95" customHeight="1"/>
    <row r="5" spans="1:5" s="70" customFormat="1" ht="24.95" customHeight="1">
      <c r="A5" s="69" t="s">
        <v>10</v>
      </c>
      <c r="B5" s="69" t="s">
        <v>217</v>
      </c>
      <c r="C5" s="69" t="s">
        <v>218</v>
      </c>
      <c r="D5" s="69" t="s">
        <v>11</v>
      </c>
    </row>
    <row r="6" spans="1:5" s="74" customFormat="1" ht="24.95" customHeight="1">
      <c r="A6" s="71" t="s">
        <v>219</v>
      </c>
      <c r="B6" s="72" t="s">
        <v>22</v>
      </c>
      <c r="C6" s="73">
        <v>0</v>
      </c>
      <c r="D6" s="72"/>
    </row>
    <row r="7" spans="1:5" s="74" customFormat="1" ht="24.95" customHeight="1">
      <c r="A7" s="71" t="s">
        <v>8</v>
      </c>
      <c r="B7" s="72">
        <f>세부사용현황!F22</f>
        <v>18</v>
      </c>
      <c r="C7" s="75">
        <f>세부사용현황!H22</f>
        <v>1162590</v>
      </c>
      <c r="D7" s="72"/>
    </row>
    <row r="8" spans="1:5" s="74" customFormat="1" ht="24.95" customHeight="1">
      <c r="A8" s="71" t="s">
        <v>9</v>
      </c>
      <c r="B8" s="72">
        <f>세부사용현황!F31</f>
        <v>8</v>
      </c>
      <c r="C8" s="75">
        <f>세부사용현황!H31</f>
        <v>735500</v>
      </c>
      <c r="D8" s="76"/>
    </row>
    <row r="9" spans="1:5" s="74" customFormat="1" ht="24.95" customHeight="1">
      <c r="A9" s="71" t="s">
        <v>23</v>
      </c>
      <c r="B9" s="72">
        <f>세부사용현황!F41</f>
        <v>9</v>
      </c>
      <c r="C9" s="75">
        <f>세부사용현황!H41</f>
        <v>604000</v>
      </c>
      <c r="D9" s="76"/>
    </row>
    <row r="10" spans="1:5" s="74" customFormat="1" ht="24.95" customHeight="1">
      <c r="A10" s="71" t="s">
        <v>24</v>
      </c>
      <c r="B10" s="72">
        <f>세부사용현황!F44</f>
        <v>2</v>
      </c>
      <c r="C10" s="75">
        <f>세부사용현황!H44</f>
        <v>217000</v>
      </c>
      <c r="D10" s="76"/>
    </row>
    <row r="11" spans="1:5" s="74" customFormat="1" ht="24.95" customHeight="1">
      <c r="A11" s="71" t="s">
        <v>25</v>
      </c>
      <c r="B11" s="72">
        <f>세부사용현황!F54</f>
        <v>9</v>
      </c>
      <c r="C11" s="75">
        <f>세부사용현황!H54</f>
        <v>287000</v>
      </c>
      <c r="D11" s="76"/>
    </row>
    <row r="12" spans="1:5" s="74" customFormat="1" ht="24.95" customHeight="1">
      <c r="A12" s="71" t="s">
        <v>26</v>
      </c>
      <c r="B12" s="72">
        <f>세부사용현황!F67</f>
        <v>1</v>
      </c>
      <c r="C12" s="75">
        <f>세부사용현황!H67</f>
        <v>654300</v>
      </c>
      <c r="D12" s="76"/>
    </row>
    <row r="13" spans="1:5" s="74" customFormat="1" ht="24.95" customHeight="1">
      <c r="A13" s="71" t="s">
        <v>27</v>
      </c>
      <c r="B13" s="72">
        <f>세부사용현황!F74</f>
        <v>6</v>
      </c>
      <c r="C13" s="75">
        <f>세부사용현황!H74</f>
        <v>446250</v>
      </c>
      <c r="D13" s="76"/>
    </row>
    <row r="14" spans="1:5" s="74" customFormat="1" ht="24.95" customHeight="1">
      <c r="A14" s="71" t="s">
        <v>29</v>
      </c>
      <c r="B14" s="72">
        <f>세부사용현황!F86</f>
        <v>11</v>
      </c>
      <c r="C14" s="75">
        <f>세부사용현황!H86</f>
        <v>367500</v>
      </c>
      <c r="D14" s="76"/>
    </row>
    <row r="15" spans="1:5" s="74" customFormat="1" ht="24.95" customHeight="1">
      <c r="A15" s="71" t="s">
        <v>28</v>
      </c>
      <c r="B15" s="72">
        <f>세부사용현황!F94</f>
        <v>7</v>
      </c>
      <c r="C15" s="75">
        <f>세부사용현황!H94</f>
        <v>503000</v>
      </c>
      <c r="D15" s="76"/>
    </row>
    <row r="16" spans="1:5" s="74" customFormat="1" ht="24.95" customHeight="1">
      <c r="A16" s="77" t="s">
        <v>13</v>
      </c>
      <c r="B16" s="78">
        <f>SUM(B7:B15)</f>
        <v>71</v>
      </c>
      <c r="C16" s="79">
        <f>SUM(C6:C15)</f>
        <v>4977140</v>
      </c>
      <c r="D16" s="80"/>
    </row>
    <row r="17" spans="1:6" s="74" customFormat="1" ht="24.95" customHeight="1">
      <c r="C17" s="81"/>
    </row>
    <row r="18" spans="1:6" s="74" customFormat="1" ht="24.95" customHeight="1">
      <c r="C18" s="81"/>
    </row>
    <row r="19" spans="1:6" s="74" customFormat="1" ht="24.95" customHeight="1">
      <c r="A19" s="68" t="s">
        <v>6</v>
      </c>
    </row>
    <row r="20" spans="1:6" s="74" customFormat="1" ht="24.95" customHeight="1"/>
    <row r="21" spans="1:6" s="74" customFormat="1" ht="24.95" customHeight="1">
      <c r="A21" s="69" t="s">
        <v>16</v>
      </c>
      <c r="B21" s="69" t="s">
        <v>220</v>
      </c>
      <c r="C21" s="69" t="s">
        <v>218</v>
      </c>
      <c r="D21" s="69" t="s">
        <v>11</v>
      </c>
    </row>
    <row r="22" spans="1:6" s="74" customFormat="1" ht="24.95" customHeight="1">
      <c r="A22" s="71" t="s">
        <v>14</v>
      </c>
      <c r="B22" s="72">
        <f>COUNTIF(세부사용현황!C4:C94,"내부직원 간담")</f>
        <v>58</v>
      </c>
      <c r="C22" s="75">
        <f>SUMIF(세부사용현황!$C$4:$C$93,A22,세부사용현황!$H$4:$H$93)</f>
        <v>3389550</v>
      </c>
      <c r="D22" s="82"/>
      <c r="F22" s="83"/>
    </row>
    <row r="23" spans="1:6" s="74" customFormat="1" ht="24.95" customHeight="1">
      <c r="A23" s="71" t="s">
        <v>5</v>
      </c>
      <c r="B23" s="72">
        <f>COUNTIF(세부사용현황!C4:C94,"유관기관 협의")</f>
        <v>24</v>
      </c>
      <c r="C23" s="75">
        <f>SUMIF(세부사용현황!$C$4:$C$93,A23,세부사용현황!$H$4:$H$93)</f>
        <v>1587590</v>
      </c>
      <c r="D23" s="82"/>
    </row>
    <row r="24" spans="1:6" s="74" customFormat="1" ht="24.95" customHeight="1">
      <c r="A24" s="71" t="s">
        <v>15</v>
      </c>
      <c r="B24" s="72">
        <f>COUNTIF(세부사용현황!C22:C95,"협동조합 관련")</f>
        <v>0</v>
      </c>
      <c r="C24" s="75">
        <f>SUMIF(세부사용현황!$C$4:$C$93,A24,세부사용현황!$H$4:$H$93)</f>
        <v>0</v>
      </c>
      <c r="D24" s="82"/>
    </row>
    <row r="25" spans="1:6" s="74" customFormat="1" ht="24.95" customHeight="1">
      <c r="A25" s="71" t="s">
        <v>17</v>
      </c>
      <c r="B25" s="72">
        <f>COUNTIF(세부사용현황!C22:C96,"기타사업 추진")</f>
        <v>0</v>
      </c>
      <c r="C25" s="75">
        <f>SUMIF(세부사용현황!$C$4:$C$93,A25,세부사용현황!$H$4:$H$93)</f>
        <v>0</v>
      </c>
      <c r="D25" s="82"/>
    </row>
    <row r="26" spans="1:6" ht="24.95" customHeight="1">
      <c r="A26" s="84" t="s">
        <v>13</v>
      </c>
      <c r="B26" s="85">
        <f>SUM(B22:B25)</f>
        <v>82</v>
      </c>
      <c r="C26" s="79">
        <f>SUM(C22:C25)</f>
        <v>4977140</v>
      </c>
      <c r="D26" s="86"/>
    </row>
    <row r="27" spans="1:6" ht="24.95" customHeight="1"/>
    <row r="28" spans="1:6" ht="20.100000000000001" customHeight="1">
      <c r="A28" s="87" t="s">
        <v>35</v>
      </c>
    </row>
    <row r="29" spans="1:6" ht="20.100000000000001" customHeight="1"/>
    <row r="30" spans="1:6" ht="20.100000000000001" customHeight="1"/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2"/>
  <sheetViews>
    <sheetView tabSelected="1"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5" sqref="D5"/>
    </sheetView>
  </sheetViews>
  <sheetFormatPr defaultRowHeight="21.95" customHeight="1"/>
  <cols>
    <col min="1" max="1" width="17.625" style="3" customWidth="1"/>
    <col min="2" max="2" width="14.625" style="3" bestFit="1" customWidth="1"/>
    <col min="3" max="3" width="16" style="4" customWidth="1"/>
    <col min="4" max="4" width="39.75" style="3" customWidth="1"/>
    <col min="5" max="5" width="41.5" style="3" customWidth="1"/>
    <col min="6" max="6" width="41.25" style="3" bestFit="1" customWidth="1"/>
    <col min="7" max="7" width="10.25" style="3" customWidth="1"/>
    <col min="8" max="8" width="12.5" style="5" customWidth="1"/>
    <col min="9" max="16384" width="9" style="2"/>
  </cols>
  <sheetData>
    <row r="1" spans="1:8" ht="26.25" customHeight="1">
      <c r="A1" s="1" t="str">
        <f>'공개 총괄'!A1</f>
        <v>2021년 1월 상근임원 업무추진비 사용현황</v>
      </c>
      <c r="B1" s="1"/>
      <c r="C1" s="1"/>
      <c r="D1" s="1"/>
      <c r="E1" s="1"/>
      <c r="F1" s="1"/>
      <c r="G1" s="1"/>
      <c r="H1" s="1"/>
    </row>
    <row r="2" spans="1:8" ht="11.25" customHeight="1"/>
    <row r="3" spans="1:8" s="9" customFormat="1" ht="15.95" customHeight="1">
      <c r="A3" s="6" t="s">
        <v>4</v>
      </c>
      <c r="B3" s="6" t="s">
        <v>0</v>
      </c>
      <c r="C3" s="7" t="s">
        <v>3</v>
      </c>
      <c r="D3" s="6" t="s">
        <v>19</v>
      </c>
      <c r="E3" s="6" t="s">
        <v>2</v>
      </c>
      <c r="F3" s="6" t="s">
        <v>20</v>
      </c>
      <c r="G3" s="6" t="s">
        <v>1</v>
      </c>
      <c r="H3" s="8" t="s">
        <v>21</v>
      </c>
    </row>
    <row r="4" spans="1:8" ht="16.5">
      <c r="A4" s="10" t="s">
        <v>8</v>
      </c>
      <c r="B4" s="10">
        <v>44200</v>
      </c>
      <c r="C4" s="11" t="s">
        <v>33</v>
      </c>
      <c r="D4" s="11" t="s">
        <v>45</v>
      </c>
      <c r="E4" s="12" t="s">
        <v>216</v>
      </c>
      <c r="F4" s="13" t="s">
        <v>58</v>
      </c>
      <c r="G4" s="10" t="s">
        <v>31</v>
      </c>
      <c r="H4" s="14">
        <v>39000</v>
      </c>
    </row>
    <row r="5" spans="1:8" ht="16.5">
      <c r="A5" s="10" t="s">
        <v>8</v>
      </c>
      <c r="B5" s="10">
        <v>44201</v>
      </c>
      <c r="C5" s="11" t="s">
        <v>59</v>
      </c>
      <c r="D5" s="11" t="s">
        <v>60</v>
      </c>
      <c r="E5" s="12" t="s">
        <v>42</v>
      </c>
      <c r="F5" s="13" t="s">
        <v>61</v>
      </c>
      <c r="G5" s="10" t="s">
        <v>31</v>
      </c>
      <c r="H5" s="14">
        <v>58000</v>
      </c>
    </row>
    <row r="6" spans="1:8" ht="16.5">
      <c r="A6" s="10" t="s">
        <v>8</v>
      </c>
      <c r="B6" s="10">
        <v>44203</v>
      </c>
      <c r="C6" s="11" t="s">
        <v>33</v>
      </c>
      <c r="D6" s="11" t="s">
        <v>45</v>
      </c>
      <c r="E6" s="12" t="s">
        <v>57</v>
      </c>
      <c r="F6" s="13" t="s">
        <v>62</v>
      </c>
      <c r="G6" s="10" t="s">
        <v>31</v>
      </c>
      <c r="H6" s="14">
        <v>39000</v>
      </c>
    </row>
    <row r="7" spans="1:8" ht="16.5">
      <c r="A7" s="10" t="s">
        <v>8</v>
      </c>
      <c r="B7" s="10">
        <v>44204</v>
      </c>
      <c r="C7" s="11" t="s">
        <v>33</v>
      </c>
      <c r="D7" s="11" t="s">
        <v>45</v>
      </c>
      <c r="E7" s="12" t="s">
        <v>63</v>
      </c>
      <c r="F7" s="13" t="s">
        <v>64</v>
      </c>
      <c r="G7" s="10" t="s">
        <v>31</v>
      </c>
      <c r="H7" s="14">
        <v>84000</v>
      </c>
    </row>
    <row r="8" spans="1:8" ht="16.5">
      <c r="A8" s="10" t="s">
        <v>8</v>
      </c>
      <c r="B8" s="10">
        <v>44208</v>
      </c>
      <c r="C8" s="11" t="s">
        <v>59</v>
      </c>
      <c r="D8" s="11" t="s">
        <v>60</v>
      </c>
      <c r="E8" s="12" t="s">
        <v>49</v>
      </c>
      <c r="F8" s="11" t="s">
        <v>61</v>
      </c>
      <c r="G8" s="10" t="s">
        <v>31</v>
      </c>
      <c r="H8" s="14">
        <v>120000</v>
      </c>
    </row>
    <row r="9" spans="1:8" ht="16.5">
      <c r="A9" s="10" t="s">
        <v>8</v>
      </c>
      <c r="B9" s="10">
        <v>44209</v>
      </c>
      <c r="C9" s="11" t="s">
        <v>59</v>
      </c>
      <c r="D9" s="11" t="s">
        <v>60</v>
      </c>
      <c r="E9" s="12" t="s">
        <v>65</v>
      </c>
      <c r="F9" s="13" t="s">
        <v>61</v>
      </c>
      <c r="G9" s="10" t="s">
        <v>31</v>
      </c>
      <c r="H9" s="14">
        <v>76000</v>
      </c>
    </row>
    <row r="10" spans="1:8" ht="16.5">
      <c r="A10" s="10" t="s">
        <v>8</v>
      </c>
      <c r="B10" s="10">
        <v>44210</v>
      </c>
      <c r="C10" s="11" t="s">
        <v>5</v>
      </c>
      <c r="D10" s="11" t="s">
        <v>60</v>
      </c>
      <c r="E10" s="12" t="s">
        <v>66</v>
      </c>
      <c r="F10" s="11" t="s">
        <v>61</v>
      </c>
      <c r="G10" s="10" t="s">
        <v>31</v>
      </c>
      <c r="H10" s="14">
        <v>15300</v>
      </c>
    </row>
    <row r="11" spans="1:8" ht="16.5">
      <c r="A11" s="10" t="s">
        <v>8</v>
      </c>
      <c r="B11" s="10">
        <v>44210</v>
      </c>
      <c r="C11" s="11" t="s">
        <v>59</v>
      </c>
      <c r="D11" s="11" t="s">
        <v>60</v>
      </c>
      <c r="E11" s="12" t="s">
        <v>67</v>
      </c>
      <c r="F11" s="13" t="s">
        <v>61</v>
      </c>
      <c r="G11" s="10" t="s">
        <v>31</v>
      </c>
      <c r="H11" s="14">
        <v>21000</v>
      </c>
    </row>
    <row r="12" spans="1:8" ht="16.5">
      <c r="A12" s="10" t="s">
        <v>8</v>
      </c>
      <c r="B12" s="10">
        <v>44211</v>
      </c>
      <c r="C12" s="11" t="s">
        <v>33</v>
      </c>
      <c r="D12" s="11" t="s">
        <v>45</v>
      </c>
      <c r="E12" s="12" t="s">
        <v>46</v>
      </c>
      <c r="F12" s="11" t="s">
        <v>68</v>
      </c>
      <c r="G12" s="10" t="s">
        <v>31</v>
      </c>
      <c r="H12" s="14">
        <v>13000</v>
      </c>
    </row>
    <row r="13" spans="1:8" ht="16.5">
      <c r="A13" s="10" t="s">
        <v>8</v>
      </c>
      <c r="B13" s="10">
        <v>44211</v>
      </c>
      <c r="C13" s="11" t="s">
        <v>33</v>
      </c>
      <c r="D13" s="11" t="s">
        <v>45</v>
      </c>
      <c r="E13" s="12" t="s">
        <v>69</v>
      </c>
      <c r="F13" s="11" t="s">
        <v>68</v>
      </c>
      <c r="G13" s="10" t="s">
        <v>31</v>
      </c>
      <c r="H13" s="14">
        <v>66000</v>
      </c>
    </row>
    <row r="14" spans="1:8" ht="16.5">
      <c r="A14" s="10" t="s">
        <v>8</v>
      </c>
      <c r="B14" s="10">
        <v>44216</v>
      </c>
      <c r="C14" s="11" t="s">
        <v>33</v>
      </c>
      <c r="D14" s="11" t="s">
        <v>45</v>
      </c>
      <c r="E14" s="12" t="s">
        <v>70</v>
      </c>
      <c r="F14" s="13" t="s">
        <v>71</v>
      </c>
      <c r="G14" s="10" t="s">
        <v>31</v>
      </c>
      <c r="H14" s="14">
        <v>94600</v>
      </c>
    </row>
    <row r="15" spans="1:8" ht="16.5">
      <c r="A15" s="10" t="s">
        <v>8</v>
      </c>
      <c r="B15" s="10">
        <v>44217</v>
      </c>
      <c r="C15" s="11" t="s">
        <v>33</v>
      </c>
      <c r="D15" s="11" t="s">
        <v>45</v>
      </c>
      <c r="E15" s="12" t="s">
        <v>46</v>
      </c>
      <c r="F15" s="13" t="s">
        <v>73</v>
      </c>
      <c r="G15" s="10" t="s">
        <v>31</v>
      </c>
      <c r="H15" s="14">
        <v>10500</v>
      </c>
    </row>
    <row r="16" spans="1:8" ht="16.5">
      <c r="A16" s="10" t="s">
        <v>8</v>
      </c>
      <c r="B16" s="10">
        <v>44217</v>
      </c>
      <c r="C16" s="11" t="s">
        <v>33</v>
      </c>
      <c r="D16" s="11" t="s">
        <v>45</v>
      </c>
      <c r="E16" s="12" t="s">
        <v>74</v>
      </c>
      <c r="F16" s="13" t="s">
        <v>72</v>
      </c>
      <c r="G16" s="10" t="s">
        <v>31</v>
      </c>
      <c r="H16" s="14">
        <v>59000</v>
      </c>
    </row>
    <row r="17" spans="1:8" ht="16.5">
      <c r="A17" s="10" t="s">
        <v>8</v>
      </c>
      <c r="B17" s="10">
        <v>44218</v>
      </c>
      <c r="C17" s="11" t="s">
        <v>59</v>
      </c>
      <c r="D17" s="11" t="s">
        <v>75</v>
      </c>
      <c r="E17" s="12" t="s">
        <v>66</v>
      </c>
      <c r="F17" s="15" t="s">
        <v>76</v>
      </c>
      <c r="G17" s="10" t="s">
        <v>31</v>
      </c>
      <c r="H17" s="14">
        <v>12690</v>
      </c>
    </row>
    <row r="18" spans="1:8" ht="16.5">
      <c r="A18" s="10" t="s">
        <v>8</v>
      </c>
      <c r="B18" s="10">
        <v>44218</v>
      </c>
      <c r="C18" s="11" t="s">
        <v>59</v>
      </c>
      <c r="D18" s="11" t="s">
        <v>77</v>
      </c>
      <c r="E18" s="12" t="s">
        <v>42</v>
      </c>
      <c r="F18" s="15" t="s">
        <v>76</v>
      </c>
      <c r="G18" s="10" t="s">
        <v>31</v>
      </c>
      <c r="H18" s="14">
        <v>129500</v>
      </c>
    </row>
    <row r="19" spans="1:8" ht="16.5">
      <c r="A19" s="10" t="s">
        <v>8</v>
      </c>
      <c r="B19" s="10">
        <v>44223</v>
      </c>
      <c r="C19" s="11" t="s">
        <v>33</v>
      </c>
      <c r="D19" s="11" t="s">
        <v>45</v>
      </c>
      <c r="E19" s="16" t="s">
        <v>78</v>
      </c>
      <c r="F19" s="15" t="s">
        <v>79</v>
      </c>
      <c r="G19" s="10" t="s">
        <v>31</v>
      </c>
      <c r="H19" s="14">
        <v>75000</v>
      </c>
    </row>
    <row r="20" spans="1:8" ht="16.5">
      <c r="A20" s="10" t="s">
        <v>8</v>
      </c>
      <c r="B20" s="10">
        <v>44224</v>
      </c>
      <c r="C20" s="11" t="s">
        <v>33</v>
      </c>
      <c r="D20" s="11" t="s">
        <v>45</v>
      </c>
      <c r="E20" s="16" t="s">
        <v>69</v>
      </c>
      <c r="F20" s="15" t="s">
        <v>68</v>
      </c>
      <c r="G20" s="10" t="s">
        <v>31</v>
      </c>
      <c r="H20" s="14">
        <v>100000</v>
      </c>
    </row>
    <row r="21" spans="1:8" ht="16.5">
      <c r="A21" s="10" t="s">
        <v>8</v>
      </c>
      <c r="B21" s="10">
        <v>44225</v>
      </c>
      <c r="C21" s="11" t="s">
        <v>33</v>
      </c>
      <c r="D21" s="11" t="s">
        <v>45</v>
      </c>
      <c r="E21" s="16" t="s">
        <v>80</v>
      </c>
      <c r="F21" s="15" t="s">
        <v>68</v>
      </c>
      <c r="G21" s="10" t="s">
        <v>31</v>
      </c>
      <c r="H21" s="14">
        <v>150000</v>
      </c>
    </row>
    <row r="22" spans="1:8" s="22" customFormat="1" ht="15.95" customHeight="1">
      <c r="A22" s="17" t="s">
        <v>12</v>
      </c>
      <c r="B22" s="18"/>
      <c r="C22" s="19"/>
      <c r="D22" s="17"/>
      <c r="E22" s="17"/>
      <c r="F22" s="17">
        <f>COUNTA(F4:F21)</f>
        <v>18</v>
      </c>
      <c r="G22" s="20"/>
      <c r="H22" s="21">
        <f>SUM(H4:H21)</f>
        <v>1162590</v>
      </c>
    </row>
    <row r="23" spans="1:8" ht="16.5">
      <c r="A23" s="23" t="s">
        <v>9</v>
      </c>
      <c r="B23" s="23">
        <v>44204</v>
      </c>
      <c r="C23" s="23" t="s">
        <v>32</v>
      </c>
      <c r="D23" s="24" t="s">
        <v>88</v>
      </c>
      <c r="E23" s="25" t="s">
        <v>81</v>
      </c>
      <c r="F23" s="23" t="s">
        <v>91</v>
      </c>
      <c r="G23" s="23" t="s">
        <v>31</v>
      </c>
      <c r="H23" s="14">
        <v>36500</v>
      </c>
    </row>
    <row r="24" spans="1:8" ht="16.5">
      <c r="A24" s="23" t="s">
        <v>9</v>
      </c>
      <c r="B24" s="23">
        <v>44208</v>
      </c>
      <c r="C24" s="23" t="s">
        <v>33</v>
      </c>
      <c r="D24" s="24" t="s">
        <v>89</v>
      </c>
      <c r="E24" s="25" t="s">
        <v>82</v>
      </c>
      <c r="F24" s="23" t="s">
        <v>41</v>
      </c>
      <c r="G24" s="23" t="s">
        <v>31</v>
      </c>
      <c r="H24" s="14">
        <v>56000</v>
      </c>
    </row>
    <row r="25" spans="1:8" ht="16.5">
      <c r="A25" s="23" t="s">
        <v>9</v>
      </c>
      <c r="B25" s="23">
        <v>44209</v>
      </c>
      <c r="C25" s="23" t="s">
        <v>33</v>
      </c>
      <c r="D25" s="24" t="s">
        <v>89</v>
      </c>
      <c r="E25" s="25" t="s">
        <v>83</v>
      </c>
      <c r="F25" s="23" t="s">
        <v>41</v>
      </c>
      <c r="G25" s="23" t="s">
        <v>31</v>
      </c>
      <c r="H25" s="14">
        <v>140000</v>
      </c>
    </row>
    <row r="26" spans="1:8" ht="16.5">
      <c r="A26" s="23" t="s">
        <v>9</v>
      </c>
      <c r="B26" s="23">
        <v>44211</v>
      </c>
      <c r="C26" s="23" t="s">
        <v>32</v>
      </c>
      <c r="D26" s="24" t="s">
        <v>90</v>
      </c>
      <c r="E26" s="25" t="s">
        <v>84</v>
      </c>
      <c r="F26" s="23" t="s">
        <v>91</v>
      </c>
      <c r="G26" s="23" t="s">
        <v>31</v>
      </c>
      <c r="H26" s="14">
        <v>140000</v>
      </c>
    </row>
    <row r="27" spans="1:8" ht="16.5">
      <c r="A27" s="23" t="s">
        <v>9</v>
      </c>
      <c r="B27" s="23">
        <v>44215</v>
      </c>
      <c r="C27" s="23" t="s">
        <v>32</v>
      </c>
      <c r="D27" s="24" t="s">
        <v>88</v>
      </c>
      <c r="E27" s="25" t="s">
        <v>85</v>
      </c>
      <c r="F27" s="23" t="s">
        <v>91</v>
      </c>
      <c r="G27" s="23" t="s">
        <v>31</v>
      </c>
      <c r="H27" s="14">
        <v>54000</v>
      </c>
    </row>
    <row r="28" spans="1:8" ht="16.5">
      <c r="A28" s="23" t="s">
        <v>9</v>
      </c>
      <c r="B28" s="23">
        <v>44216</v>
      </c>
      <c r="C28" s="23" t="s">
        <v>33</v>
      </c>
      <c r="D28" s="24" t="s">
        <v>89</v>
      </c>
      <c r="E28" s="25" t="s">
        <v>86</v>
      </c>
      <c r="F28" s="23" t="s">
        <v>41</v>
      </c>
      <c r="G28" s="23" t="s">
        <v>31</v>
      </c>
      <c r="H28" s="14">
        <v>138000</v>
      </c>
    </row>
    <row r="29" spans="1:8" ht="16.5">
      <c r="A29" s="23" t="s">
        <v>9</v>
      </c>
      <c r="B29" s="23">
        <v>44217</v>
      </c>
      <c r="C29" s="23" t="s">
        <v>32</v>
      </c>
      <c r="D29" s="24" t="s">
        <v>88</v>
      </c>
      <c r="E29" s="25" t="s">
        <v>87</v>
      </c>
      <c r="F29" s="23" t="s">
        <v>91</v>
      </c>
      <c r="G29" s="23" t="s">
        <v>31</v>
      </c>
      <c r="H29" s="14">
        <v>66000</v>
      </c>
    </row>
    <row r="30" spans="1:8" ht="16.5">
      <c r="A30" s="23" t="s">
        <v>9</v>
      </c>
      <c r="B30" s="23">
        <v>44218</v>
      </c>
      <c r="C30" s="23" t="s">
        <v>32</v>
      </c>
      <c r="D30" s="24" t="s">
        <v>88</v>
      </c>
      <c r="E30" s="25" t="s">
        <v>83</v>
      </c>
      <c r="F30" s="23" t="s">
        <v>91</v>
      </c>
      <c r="G30" s="23" t="s">
        <v>31</v>
      </c>
      <c r="H30" s="14">
        <v>105000</v>
      </c>
    </row>
    <row r="31" spans="1:8" s="22" customFormat="1" ht="15.95" customHeight="1">
      <c r="A31" s="17" t="s">
        <v>12</v>
      </c>
      <c r="B31" s="18"/>
      <c r="C31" s="19"/>
      <c r="D31" s="26"/>
      <c r="E31" s="17"/>
      <c r="F31" s="17">
        <f>COUNTA(F23:F30)</f>
        <v>8</v>
      </c>
      <c r="G31" s="17"/>
      <c r="H31" s="21">
        <f>SUM(H23:H30)</f>
        <v>735500</v>
      </c>
    </row>
    <row r="32" spans="1:8" s="33" customFormat="1" ht="15.95" customHeight="1">
      <c r="A32" s="27" t="s">
        <v>23</v>
      </c>
      <c r="B32" s="28">
        <v>44200</v>
      </c>
      <c r="C32" s="27" t="s">
        <v>14</v>
      </c>
      <c r="D32" s="29" t="s">
        <v>92</v>
      </c>
      <c r="E32" s="30" t="s">
        <v>96</v>
      </c>
      <c r="F32" s="31" t="s">
        <v>101</v>
      </c>
      <c r="G32" s="32" t="s">
        <v>43</v>
      </c>
      <c r="H32" s="14">
        <v>59000</v>
      </c>
    </row>
    <row r="33" spans="1:9" s="33" customFormat="1" ht="15.95" customHeight="1">
      <c r="A33" s="27" t="s">
        <v>23</v>
      </c>
      <c r="B33" s="28">
        <v>44201</v>
      </c>
      <c r="C33" s="27" t="s">
        <v>14</v>
      </c>
      <c r="D33" s="29" t="s">
        <v>93</v>
      </c>
      <c r="E33" s="30" t="s">
        <v>97</v>
      </c>
      <c r="F33" s="31" t="s">
        <v>100</v>
      </c>
      <c r="G33" s="32" t="s">
        <v>31</v>
      </c>
      <c r="H33" s="14">
        <v>60000</v>
      </c>
    </row>
    <row r="34" spans="1:9" s="33" customFormat="1" ht="15.95" customHeight="1">
      <c r="A34" s="27" t="s">
        <v>23</v>
      </c>
      <c r="B34" s="27">
        <v>44203</v>
      </c>
      <c r="C34" s="27" t="s">
        <v>44</v>
      </c>
      <c r="D34" s="29" t="s">
        <v>38</v>
      </c>
      <c r="E34" s="27" t="s">
        <v>98</v>
      </c>
      <c r="F34" s="31" t="s">
        <v>102</v>
      </c>
      <c r="G34" s="32" t="s">
        <v>43</v>
      </c>
      <c r="H34" s="14">
        <v>137000</v>
      </c>
    </row>
    <row r="35" spans="1:9" s="33" customFormat="1" ht="15.95" customHeight="1">
      <c r="A35" s="27" t="s">
        <v>23</v>
      </c>
      <c r="B35" s="27">
        <v>44207</v>
      </c>
      <c r="C35" s="27" t="s">
        <v>14</v>
      </c>
      <c r="D35" s="29" t="s">
        <v>51</v>
      </c>
      <c r="E35" s="27" t="s">
        <v>69</v>
      </c>
      <c r="F35" s="31" t="s">
        <v>103</v>
      </c>
      <c r="G35" s="32" t="s">
        <v>43</v>
      </c>
      <c r="H35" s="14">
        <v>56000</v>
      </c>
    </row>
    <row r="36" spans="1:9" s="33" customFormat="1" ht="15.95" customHeight="1">
      <c r="A36" s="27" t="s">
        <v>23</v>
      </c>
      <c r="B36" s="34">
        <v>44208</v>
      </c>
      <c r="C36" s="27" t="s">
        <v>14</v>
      </c>
      <c r="D36" s="29" t="s">
        <v>94</v>
      </c>
      <c r="E36" s="35" t="s">
        <v>66</v>
      </c>
      <c r="F36" s="31" t="s">
        <v>104</v>
      </c>
      <c r="G36" s="32" t="s">
        <v>43</v>
      </c>
      <c r="H36" s="14">
        <v>23000</v>
      </c>
    </row>
    <row r="37" spans="1:9" s="33" customFormat="1" ht="15.95" customHeight="1">
      <c r="A37" s="27" t="s">
        <v>23</v>
      </c>
      <c r="B37" s="34">
        <v>44208</v>
      </c>
      <c r="C37" s="27" t="s">
        <v>14</v>
      </c>
      <c r="D37" s="29" t="s">
        <v>94</v>
      </c>
      <c r="E37" s="35" t="s">
        <v>69</v>
      </c>
      <c r="F37" s="31" t="s">
        <v>104</v>
      </c>
      <c r="G37" s="32" t="s">
        <v>43</v>
      </c>
      <c r="H37" s="14">
        <v>62000</v>
      </c>
    </row>
    <row r="38" spans="1:9" s="33" customFormat="1" ht="15.95" customHeight="1">
      <c r="A38" s="27" t="s">
        <v>23</v>
      </c>
      <c r="B38" s="34">
        <v>44208</v>
      </c>
      <c r="C38" s="27" t="s">
        <v>5</v>
      </c>
      <c r="D38" s="29" t="s">
        <v>95</v>
      </c>
      <c r="E38" s="35" t="s">
        <v>99</v>
      </c>
      <c r="F38" s="31" t="s">
        <v>105</v>
      </c>
      <c r="G38" s="32" t="s">
        <v>43</v>
      </c>
      <c r="H38" s="14">
        <v>70000</v>
      </c>
    </row>
    <row r="39" spans="1:9" s="33" customFormat="1" ht="15.95" customHeight="1">
      <c r="A39" s="27" t="s">
        <v>23</v>
      </c>
      <c r="B39" s="28">
        <v>44209</v>
      </c>
      <c r="C39" s="27" t="s">
        <v>5</v>
      </c>
      <c r="D39" s="29" t="s">
        <v>95</v>
      </c>
      <c r="E39" s="30" t="s">
        <v>40</v>
      </c>
      <c r="F39" s="31" t="s">
        <v>102</v>
      </c>
      <c r="G39" s="32" t="s">
        <v>43</v>
      </c>
      <c r="H39" s="14">
        <v>104000</v>
      </c>
    </row>
    <row r="40" spans="1:9" s="33" customFormat="1" ht="15.95" customHeight="1">
      <c r="A40" s="27" t="s">
        <v>23</v>
      </c>
      <c r="B40" s="34">
        <v>44210</v>
      </c>
      <c r="C40" s="27" t="s">
        <v>14</v>
      </c>
      <c r="D40" s="29" t="s">
        <v>50</v>
      </c>
      <c r="E40" s="35" t="s">
        <v>98</v>
      </c>
      <c r="F40" s="31" t="s">
        <v>106</v>
      </c>
      <c r="G40" s="32" t="s">
        <v>43</v>
      </c>
      <c r="H40" s="14">
        <v>33000</v>
      </c>
    </row>
    <row r="41" spans="1:9" s="22" customFormat="1" ht="15.95" customHeight="1">
      <c r="A41" s="19" t="s">
        <v>12</v>
      </c>
      <c r="B41" s="17"/>
      <c r="C41" s="19"/>
      <c r="D41" s="26"/>
      <c r="E41" s="17"/>
      <c r="F41" s="17">
        <f>COUNTA(F32:F40)</f>
        <v>9</v>
      </c>
      <c r="G41" s="17"/>
      <c r="H41" s="36">
        <f>SUM(H32:H40)</f>
        <v>604000</v>
      </c>
    </row>
    <row r="42" spans="1:9" s="40" customFormat="1" ht="15.95" customHeight="1">
      <c r="A42" s="27" t="s">
        <v>24</v>
      </c>
      <c r="B42" s="27">
        <v>44203</v>
      </c>
      <c r="C42" s="27" t="s">
        <v>32</v>
      </c>
      <c r="D42" s="37" t="s">
        <v>107</v>
      </c>
      <c r="E42" s="38" t="s">
        <v>109</v>
      </c>
      <c r="F42" s="27" t="s">
        <v>111</v>
      </c>
      <c r="G42" s="27" t="s">
        <v>31</v>
      </c>
      <c r="H42" s="14">
        <v>125000</v>
      </c>
      <c r="I42" s="39"/>
    </row>
    <row r="43" spans="1:9" s="40" customFormat="1" ht="15.95" customHeight="1">
      <c r="A43" s="27" t="s">
        <v>24</v>
      </c>
      <c r="B43" s="27">
        <v>44222</v>
      </c>
      <c r="C43" s="27" t="s">
        <v>14</v>
      </c>
      <c r="D43" s="37" t="s">
        <v>108</v>
      </c>
      <c r="E43" s="38" t="s">
        <v>110</v>
      </c>
      <c r="F43" s="27" t="s">
        <v>36</v>
      </c>
      <c r="G43" s="27" t="s">
        <v>31</v>
      </c>
      <c r="H43" s="14">
        <v>92000</v>
      </c>
      <c r="I43" s="39"/>
    </row>
    <row r="44" spans="1:9" s="41" customFormat="1" ht="15.95" customHeight="1">
      <c r="A44" s="19" t="s">
        <v>12</v>
      </c>
      <c r="B44" s="17"/>
      <c r="C44" s="19"/>
      <c r="D44" s="26"/>
      <c r="E44" s="17"/>
      <c r="F44" s="17">
        <f>COUNTA(F42:F43)</f>
        <v>2</v>
      </c>
      <c r="G44" s="17"/>
      <c r="H44" s="36">
        <f>SUM(H42:H43)</f>
        <v>217000</v>
      </c>
    </row>
    <row r="45" spans="1:9" s="46" customFormat="1" ht="15.95" customHeight="1">
      <c r="A45" s="27" t="s">
        <v>25</v>
      </c>
      <c r="B45" s="42" t="s">
        <v>112</v>
      </c>
      <c r="C45" s="27" t="s">
        <v>33</v>
      </c>
      <c r="D45" s="43" t="s">
        <v>121</v>
      </c>
      <c r="E45" s="44" t="s">
        <v>130</v>
      </c>
      <c r="F45" s="27" t="s">
        <v>137</v>
      </c>
      <c r="G45" s="27" t="s">
        <v>52</v>
      </c>
      <c r="H45" s="45">
        <v>36000</v>
      </c>
    </row>
    <row r="46" spans="1:9" s="46" customFormat="1" ht="15.95" customHeight="1">
      <c r="A46" s="27" t="s">
        <v>25</v>
      </c>
      <c r="B46" s="42" t="s">
        <v>113</v>
      </c>
      <c r="C46" s="27" t="s">
        <v>33</v>
      </c>
      <c r="D46" s="43" t="s">
        <v>122</v>
      </c>
      <c r="E46" s="47" t="s">
        <v>46</v>
      </c>
      <c r="F46" s="27" t="s">
        <v>138</v>
      </c>
      <c r="G46" s="27" t="s">
        <v>52</v>
      </c>
      <c r="H46" s="45">
        <v>12000</v>
      </c>
    </row>
    <row r="47" spans="1:9" s="46" customFormat="1" ht="15.95" customHeight="1">
      <c r="A47" s="27" t="s">
        <v>25</v>
      </c>
      <c r="B47" s="42" t="s">
        <v>114</v>
      </c>
      <c r="C47" s="27" t="s">
        <v>33</v>
      </c>
      <c r="D47" s="43" t="s">
        <v>123</v>
      </c>
      <c r="E47" s="44" t="s">
        <v>131</v>
      </c>
      <c r="F47" s="27" t="s">
        <v>138</v>
      </c>
      <c r="G47" s="27" t="s">
        <v>52</v>
      </c>
      <c r="H47" s="45">
        <v>15000</v>
      </c>
    </row>
    <row r="48" spans="1:9" s="46" customFormat="1" ht="15.95" customHeight="1">
      <c r="A48" s="27" t="s">
        <v>25</v>
      </c>
      <c r="B48" s="42" t="s">
        <v>115</v>
      </c>
      <c r="C48" s="27" t="s">
        <v>33</v>
      </c>
      <c r="D48" s="43" t="s">
        <v>124</v>
      </c>
      <c r="E48" s="44" t="s">
        <v>132</v>
      </c>
      <c r="F48" s="27" t="s">
        <v>137</v>
      </c>
      <c r="G48" s="27" t="s">
        <v>52</v>
      </c>
      <c r="H48" s="45">
        <v>21000</v>
      </c>
    </row>
    <row r="49" spans="1:8" s="46" customFormat="1" ht="15.95" customHeight="1">
      <c r="A49" s="27" t="s">
        <v>25</v>
      </c>
      <c r="B49" s="42" t="s">
        <v>116</v>
      </c>
      <c r="C49" s="27" t="s">
        <v>33</v>
      </c>
      <c r="D49" s="43" t="s">
        <v>125</v>
      </c>
      <c r="E49" s="44" t="s">
        <v>133</v>
      </c>
      <c r="F49" s="27" t="s">
        <v>139</v>
      </c>
      <c r="G49" s="27" t="s">
        <v>52</v>
      </c>
      <c r="H49" s="45">
        <v>72000</v>
      </c>
    </row>
    <row r="50" spans="1:8" s="46" customFormat="1" ht="15.95" customHeight="1">
      <c r="A50" s="27" t="s">
        <v>25</v>
      </c>
      <c r="B50" s="42" t="s">
        <v>117</v>
      </c>
      <c r="C50" s="27" t="s">
        <v>33</v>
      </c>
      <c r="D50" s="43" t="s">
        <v>126</v>
      </c>
      <c r="E50" s="44" t="s">
        <v>134</v>
      </c>
      <c r="F50" s="27" t="s">
        <v>140</v>
      </c>
      <c r="G50" s="27" t="s">
        <v>52</v>
      </c>
      <c r="H50" s="45">
        <v>11500</v>
      </c>
    </row>
    <row r="51" spans="1:8" s="46" customFormat="1" ht="15.95" customHeight="1">
      <c r="A51" s="27" t="s">
        <v>25</v>
      </c>
      <c r="B51" s="42" t="s">
        <v>118</v>
      </c>
      <c r="C51" s="27" t="s">
        <v>33</v>
      </c>
      <c r="D51" s="43" t="s">
        <v>127</v>
      </c>
      <c r="E51" s="44" t="s">
        <v>130</v>
      </c>
      <c r="F51" s="27" t="s">
        <v>140</v>
      </c>
      <c r="G51" s="27" t="s">
        <v>52</v>
      </c>
      <c r="H51" s="45">
        <v>36000</v>
      </c>
    </row>
    <row r="52" spans="1:8" s="46" customFormat="1" ht="15.95" customHeight="1">
      <c r="A52" s="27" t="s">
        <v>25</v>
      </c>
      <c r="B52" s="42" t="s">
        <v>119</v>
      </c>
      <c r="C52" s="27" t="s">
        <v>5</v>
      </c>
      <c r="D52" s="43" t="s">
        <v>128</v>
      </c>
      <c r="E52" s="44" t="s">
        <v>135</v>
      </c>
      <c r="F52" s="27" t="s">
        <v>142</v>
      </c>
      <c r="G52" s="27" t="s">
        <v>52</v>
      </c>
      <c r="H52" s="45">
        <v>31500</v>
      </c>
    </row>
    <row r="53" spans="1:8" s="46" customFormat="1" ht="15.95" customHeight="1">
      <c r="A53" s="27" t="s">
        <v>25</v>
      </c>
      <c r="B53" s="42" t="s">
        <v>120</v>
      </c>
      <c r="C53" s="27" t="s">
        <v>33</v>
      </c>
      <c r="D53" s="43" t="s">
        <v>129</v>
      </c>
      <c r="E53" s="44" t="s">
        <v>136</v>
      </c>
      <c r="F53" s="27" t="s">
        <v>141</v>
      </c>
      <c r="G53" s="27" t="s">
        <v>52</v>
      </c>
      <c r="H53" s="45">
        <v>52000</v>
      </c>
    </row>
    <row r="54" spans="1:8" s="22" customFormat="1" ht="15.95" customHeight="1">
      <c r="A54" s="19" t="s">
        <v>12</v>
      </c>
      <c r="B54" s="17"/>
      <c r="C54" s="19"/>
      <c r="D54" s="26"/>
      <c r="E54" s="17"/>
      <c r="F54" s="17">
        <f>COUNTA(F45:F53)</f>
        <v>9</v>
      </c>
      <c r="G54" s="17"/>
      <c r="H54" s="21">
        <f>SUM(H45:H53)</f>
        <v>287000</v>
      </c>
    </row>
    <row r="55" spans="1:8" ht="16.5">
      <c r="A55" s="11" t="s">
        <v>26</v>
      </c>
      <c r="B55" s="27">
        <v>44200</v>
      </c>
      <c r="C55" s="27" t="s">
        <v>32</v>
      </c>
      <c r="D55" s="11" t="s">
        <v>143</v>
      </c>
      <c r="E55" s="48" t="s">
        <v>46</v>
      </c>
      <c r="F55" s="11" t="s">
        <v>144</v>
      </c>
      <c r="G55" s="27" t="s">
        <v>31</v>
      </c>
      <c r="H55" s="45">
        <v>8000</v>
      </c>
    </row>
    <row r="56" spans="1:8" ht="16.5">
      <c r="A56" s="11" t="s">
        <v>26</v>
      </c>
      <c r="B56" s="27">
        <v>44200</v>
      </c>
      <c r="C56" s="27" t="s">
        <v>32</v>
      </c>
      <c r="D56" s="11" t="s">
        <v>143</v>
      </c>
      <c r="E56" s="48" t="s">
        <v>80</v>
      </c>
      <c r="F56" s="11" t="s">
        <v>145</v>
      </c>
      <c r="G56" s="27" t="s">
        <v>31</v>
      </c>
      <c r="H56" s="45">
        <v>84000</v>
      </c>
    </row>
    <row r="57" spans="1:8" ht="16.5">
      <c r="A57" s="11" t="s">
        <v>26</v>
      </c>
      <c r="B57" s="27">
        <v>44201</v>
      </c>
      <c r="C57" s="27" t="s">
        <v>33</v>
      </c>
      <c r="D57" s="11" t="s">
        <v>89</v>
      </c>
      <c r="E57" s="48" t="s">
        <v>48</v>
      </c>
      <c r="F57" s="11" t="s">
        <v>146</v>
      </c>
      <c r="G57" s="27" t="s">
        <v>31</v>
      </c>
      <c r="H57" s="45">
        <v>60000</v>
      </c>
    </row>
    <row r="58" spans="1:8" ht="16.5">
      <c r="A58" s="11" t="s">
        <v>26</v>
      </c>
      <c r="B58" s="27">
        <v>44202</v>
      </c>
      <c r="C58" s="27" t="s">
        <v>33</v>
      </c>
      <c r="D58" s="11" t="s">
        <v>89</v>
      </c>
      <c r="E58" s="48" t="s">
        <v>65</v>
      </c>
      <c r="F58" s="11" t="s">
        <v>147</v>
      </c>
      <c r="G58" s="27" t="s">
        <v>31</v>
      </c>
      <c r="H58" s="45">
        <v>36000</v>
      </c>
    </row>
    <row r="59" spans="1:8" ht="16.5">
      <c r="A59" s="11" t="s">
        <v>26</v>
      </c>
      <c r="B59" s="27">
        <v>44203</v>
      </c>
      <c r="C59" s="27" t="s">
        <v>33</v>
      </c>
      <c r="D59" s="11" t="s">
        <v>89</v>
      </c>
      <c r="E59" s="48" t="s">
        <v>48</v>
      </c>
      <c r="F59" s="11" t="s">
        <v>148</v>
      </c>
      <c r="G59" s="27" t="s">
        <v>31</v>
      </c>
      <c r="H59" s="45">
        <v>30000</v>
      </c>
    </row>
    <row r="60" spans="1:8" ht="16.5">
      <c r="A60" s="11" t="s">
        <v>26</v>
      </c>
      <c r="B60" s="27">
        <v>44207</v>
      </c>
      <c r="C60" s="27" t="s">
        <v>33</v>
      </c>
      <c r="D60" s="11" t="s">
        <v>89</v>
      </c>
      <c r="E60" s="48" t="s">
        <v>47</v>
      </c>
      <c r="F60" s="11" t="s">
        <v>149</v>
      </c>
      <c r="G60" s="27" t="s">
        <v>31</v>
      </c>
      <c r="H60" s="45">
        <v>66000</v>
      </c>
    </row>
    <row r="61" spans="1:8" ht="16.5">
      <c r="A61" s="11" t="s">
        <v>26</v>
      </c>
      <c r="B61" s="27">
        <v>44209</v>
      </c>
      <c r="C61" s="27" t="s">
        <v>33</v>
      </c>
      <c r="D61" s="11" t="s">
        <v>89</v>
      </c>
      <c r="E61" s="48" t="s">
        <v>150</v>
      </c>
      <c r="F61" s="11" t="s">
        <v>146</v>
      </c>
      <c r="G61" s="27" t="s">
        <v>31</v>
      </c>
      <c r="H61" s="45">
        <v>28800</v>
      </c>
    </row>
    <row r="62" spans="1:8" ht="16.5">
      <c r="A62" s="11" t="s">
        <v>26</v>
      </c>
      <c r="B62" s="27">
        <v>44210</v>
      </c>
      <c r="C62" s="27" t="s">
        <v>33</v>
      </c>
      <c r="D62" s="11" t="s">
        <v>89</v>
      </c>
      <c r="E62" s="48" t="s">
        <v>47</v>
      </c>
      <c r="F62" s="11" t="s">
        <v>151</v>
      </c>
      <c r="G62" s="27" t="s">
        <v>31</v>
      </c>
      <c r="H62" s="45">
        <v>65000</v>
      </c>
    </row>
    <row r="63" spans="1:8" ht="16.5">
      <c r="A63" s="11" t="s">
        <v>26</v>
      </c>
      <c r="B63" s="27">
        <v>44211</v>
      </c>
      <c r="C63" s="27" t="s">
        <v>33</v>
      </c>
      <c r="D63" s="11" t="s">
        <v>89</v>
      </c>
      <c r="E63" s="11" t="s">
        <v>152</v>
      </c>
      <c r="F63" s="11" t="s">
        <v>153</v>
      </c>
      <c r="G63" s="27" t="s">
        <v>31</v>
      </c>
      <c r="H63" s="45">
        <v>60000</v>
      </c>
    </row>
    <row r="64" spans="1:8" ht="16.5">
      <c r="A64" s="11" t="s">
        <v>26</v>
      </c>
      <c r="B64" s="27">
        <v>44216</v>
      </c>
      <c r="C64" s="27" t="s">
        <v>33</v>
      </c>
      <c r="D64" s="11" t="s">
        <v>89</v>
      </c>
      <c r="E64" s="48" t="s">
        <v>47</v>
      </c>
      <c r="F64" s="11" t="s">
        <v>149</v>
      </c>
      <c r="G64" s="27" t="s">
        <v>31</v>
      </c>
      <c r="H64" s="45">
        <v>153000</v>
      </c>
    </row>
    <row r="65" spans="1:17" ht="16.5">
      <c r="A65" s="11" t="s">
        <v>26</v>
      </c>
      <c r="B65" s="27">
        <v>44218</v>
      </c>
      <c r="C65" s="27" t="s">
        <v>32</v>
      </c>
      <c r="D65" s="11" t="s">
        <v>154</v>
      </c>
      <c r="E65" s="48" t="s">
        <v>46</v>
      </c>
      <c r="F65" s="11" t="s">
        <v>155</v>
      </c>
      <c r="G65" s="27" t="s">
        <v>31</v>
      </c>
      <c r="H65" s="45">
        <v>5500</v>
      </c>
    </row>
    <row r="66" spans="1:17" ht="16.5">
      <c r="A66" s="11" t="s">
        <v>26</v>
      </c>
      <c r="B66" s="27">
        <v>44218</v>
      </c>
      <c r="C66" s="27" t="s">
        <v>32</v>
      </c>
      <c r="D66" s="11" t="s">
        <v>154</v>
      </c>
      <c r="E66" s="48" t="s">
        <v>80</v>
      </c>
      <c r="F66" s="11" t="s">
        <v>156</v>
      </c>
      <c r="G66" s="27" t="s">
        <v>31</v>
      </c>
      <c r="H66" s="45">
        <v>58000</v>
      </c>
    </row>
    <row r="67" spans="1:17" s="22" customFormat="1" ht="15.95" customHeight="1">
      <c r="A67" s="19" t="s">
        <v>12</v>
      </c>
      <c r="B67" s="17"/>
      <c r="C67" s="19"/>
      <c r="D67" s="26"/>
      <c r="E67" s="17"/>
      <c r="F67" s="17">
        <f>COUNTA(#REF!)</f>
        <v>1</v>
      </c>
      <c r="G67" s="17"/>
      <c r="H67" s="21">
        <f>SUM(H55:H66)</f>
        <v>654300</v>
      </c>
    </row>
    <row r="68" spans="1:17" s="51" customFormat="1" ht="16.5">
      <c r="A68" s="11" t="s">
        <v>27</v>
      </c>
      <c r="B68" s="27">
        <v>44168</v>
      </c>
      <c r="C68" s="27" t="s">
        <v>33</v>
      </c>
      <c r="D68" s="49" t="s">
        <v>157</v>
      </c>
      <c r="E68" s="50" t="s">
        <v>161</v>
      </c>
      <c r="F68" s="50" t="s">
        <v>167</v>
      </c>
      <c r="G68" s="27" t="s">
        <v>52</v>
      </c>
      <c r="H68" s="45">
        <v>70650</v>
      </c>
    </row>
    <row r="69" spans="1:17" s="51" customFormat="1" ht="16.5">
      <c r="A69" s="11" t="s">
        <v>27</v>
      </c>
      <c r="B69" s="27">
        <v>44172</v>
      </c>
      <c r="C69" s="27" t="s">
        <v>32</v>
      </c>
      <c r="D69" s="49" t="s">
        <v>158</v>
      </c>
      <c r="E69" s="50" t="s">
        <v>162</v>
      </c>
      <c r="F69" s="50" t="s">
        <v>166</v>
      </c>
      <c r="G69" s="27" t="s">
        <v>53</v>
      </c>
      <c r="H69" s="45">
        <v>32600</v>
      </c>
    </row>
    <row r="70" spans="1:17" s="51" customFormat="1" ht="16.5">
      <c r="A70" s="11" t="s">
        <v>27</v>
      </c>
      <c r="B70" s="27">
        <v>44175</v>
      </c>
      <c r="C70" s="27" t="s">
        <v>33</v>
      </c>
      <c r="D70" s="49" t="s">
        <v>168</v>
      </c>
      <c r="E70" s="50" t="s">
        <v>163</v>
      </c>
      <c r="F70" s="50" t="s">
        <v>167</v>
      </c>
      <c r="G70" s="27" t="s">
        <v>53</v>
      </c>
      <c r="H70" s="45">
        <v>24000</v>
      </c>
    </row>
    <row r="71" spans="1:17" s="51" customFormat="1" ht="16.5">
      <c r="A71" s="11" t="s">
        <v>27</v>
      </c>
      <c r="B71" s="27">
        <v>44182</v>
      </c>
      <c r="C71" s="27" t="s">
        <v>33</v>
      </c>
      <c r="D71" s="49" t="s">
        <v>159</v>
      </c>
      <c r="E71" s="50" t="s">
        <v>164</v>
      </c>
      <c r="F71" s="50" t="s">
        <v>167</v>
      </c>
      <c r="G71" s="27" t="s">
        <v>53</v>
      </c>
      <c r="H71" s="45">
        <v>140000</v>
      </c>
    </row>
    <row r="72" spans="1:17" s="51" customFormat="1" ht="16.5">
      <c r="A72" s="11" t="s">
        <v>27</v>
      </c>
      <c r="B72" s="27">
        <v>44183</v>
      </c>
      <c r="C72" s="27" t="s">
        <v>33</v>
      </c>
      <c r="D72" s="49" t="s">
        <v>159</v>
      </c>
      <c r="E72" s="50" t="s">
        <v>165</v>
      </c>
      <c r="F72" s="50" t="s">
        <v>167</v>
      </c>
      <c r="G72" s="27" t="s">
        <v>53</v>
      </c>
      <c r="H72" s="45">
        <v>96000</v>
      </c>
    </row>
    <row r="73" spans="1:17" s="51" customFormat="1" ht="16.5">
      <c r="A73" s="11" t="s">
        <v>27</v>
      </c>
      <c r="B73" s="27">
        <v>44187</v>
      </c>
      <c r="C73" s="27" t="s">
        <v>33</v>
      </c>
      <c r="D73" s="49" t="s">
        <v>160</v>
      </c>
      <c r="E73" s="50" t="s">
        <v>165</v>
      </c>
      <c r="F73" s="50" t="s">
        <v>167</v>
      </c>
      <c r="G73" s="27" t="s">
        <v>53</v>
      </c>
      <c r="H73" s="45">
        <v>83000</v>
      </c>
    </row>
    <row r="74" spans="1:17" s="9" customFormat="1" ht="15.95" customHeight="1">
      <c r="A74" s="19" t="s">
        <v>12</v>
      </c>
      <c r="B74" s="18"/>
      <c r="C74" s="19"/>
      <c r="D74" s="26"/>
      <c r="E74" s="17"/>
      <c r="F74" s="17">
        <f>COUNTA(F68:F73)</f>
        <v>6</v>
      </c>
      <c r="G74" s="17"/>
      <c r="H74" s="21">
        <f>SUM(H68:H73)</f>
        <v>446250</v>
      </c>
    </row>
    <row r="75" spans="1:17" s="9" customFormat="1" ht="15.75" customHeight="1">
      <c r="A75" s="11" t="s">
        <v>54</v>
      </c>
      <c r="B75" s="27" t="s">
        <v>169</v>
      </c>
      <c r="C75" s="11" t="s">
        <v>14</v>
      </c>
      <c r="D75" s="37" t="s">
        <v>185</v>
      </c>
      <c r="E75" s="52" t="s">
        <v>98</v>
      </c>
      <c r="F75" s="53" t="s">
        <v>175</v>
      </c>
      <c r="G75" s="11" t="s">
        <v>55</v>
      </c>
      <c r="H75" s="45">
        <v>66000</v>
      </c>
      <c r="J75" s="2"/>
      <c r="K75" s="2"/>
      <c r="L75" s="2"/>
      <c r="M75" s="2"/>
      <c r="N75" s="2"/>
      <c r="O75" s="2"/>
      <c r="P75" s="2"/>
      <c r="Q75" s="2"/>
    </row>
    <row r="76" spans="1:17" s="9" customFormat="1" ht="15.75" customHeight="1">
      <c r="A76" s="11" t="s">
        <v>39</v>
      </c>
      <c r="B76" s="27" t="s">
        <v>170</v>
      </c>
      <c r="C76" s="11" t="s">
        <v>14</v>
      </c>
      <c r="D76" s="37" t="s">
        <v>186</v>
      </c>
      <c r="E76" s="52" t="s">
        <v>133</v>
      </c>
      <c r="F76" s="53" t="s">
        <v>176</v>
      </c>
      <c r="G76" s="11" t="s">
        <v>52</v>
      </c>
      <c r="H76" s="45">
        <v>36000</v>
      </c>
      <c r="J76" s="2"/>
      <c r="K76" s="2"/>
      <c r="L76" s="2"/>
      <c r="M76" s="2"/>
      <c r="N76" s="2"/>
      <c r="O76" s="2"/>
      <c r="P76" s="2"/>
      <c r="Q76" s="2"/>
    </row>
    <row r="77" spans="1:17" s="9" customFormat="1" ht="15.75" customHeight="1">
      <c r="A77" s="11" t="s">
        <v>39</v>
      </c>
      <c r="B77" s="27" t="s">
        <v>114</v>
      </c>
      <c r="C77" s="11" t="s">
        <v>14</v>
      </c>
      <c r="D77" s="37" t="s">
        <v>187</v>
      </c>
      <c r="E77" s="52" t="s">
        <v>192</v>
      </c>
      <c r="F77" s="53" t="s">
        <v>177</v>
      </c>
      <c r="G77" s="11" t="s">
        <v>52</v>
      </c>
      <c r="H77" s="45">
        <v>34000</v>
      </c>
      <c r="J77" s="2"/>
      <c r="K77" s="2"/>
      <c r="L77" s="2"/>
      <c r="M77" s="2"/>
      <c r="N77" s="2"/>
      <c r="O77" s="2"/>
      <c r="P77" s="2"/>
      <c r="Q77" s="2"/>
    </row>
    <row r="78" spans="1:17" s="9" customFormat="1" ht="15.75" customHeight="1">
      <c r="A78" s="11" t="s">
        <v>39</v>
      </c>
      <c r="B78" s="27" t="s">
        <v>171</v>
      </c>
      <c r="C78" s="11" t="s">
        <v>14</v>
      </c>
      <c r="D78" s="37" t="s">
        <v>187</v>
      </c>
      <c r="E78" s="52" t="s">
        <v>193</v>
      </c>
      <c r="F78" s="53" t="s">
        <v>178</v>
      </c>
      <c r="G78" s="11" t="s">
        <v>52</v>
      </c>
      <c r="H78" s="45">
        <v>16000</v>
      </c>
      <c r="J78" s="2"/>
      <c r="K78" s="2"/>
      <c r="L78" s="2"/>
      <c r="M78" s="2"/>
      <c r="N78" s="2"/>
      <c r="O78" s="2"/>
      <c r="P78" s="2"/>
      <c r="Q78" s="2"/>
    </row>
    <row r="79" spans="1:17" s="9" customFormat="1" ht="15.75" customHeight="1">
      <c r="A79" s="11" t="s">
        <v>54</v>
      </c>
      <c r="B79" s="27" t="s">
        <v>172</v>
      </c>
      <c r="C79" s="11" t="s">
        <v>14</v>
      </c>
      <c r="D79" s="37" t="s">
        <v>188</v>
      </c>
      <c r="E79" s="52" t="s">
        <v>194</v>
      </c>
      <c r="F79" s="53" t="s">
        <v>179</v>
      </c>
      <c r="G79" s="11" t="s">
        <v>52</v>
      </c>
      <c r="H79" s="45">
        <v>20000</v>
      </c>
      <c r="J79" s="2"/>
      <c r="K79" s="2"/>
      <c r="L79" s="2"/>
      <c r="M79" s="2"/>
      <c r="N79" s="2"/>
      <c r="O79" s="2"/>
      <c r="P79" s="2"/>
      <c r="Q79" s="2"/>
    </row>
    <row r="80" spans="1:17" s="9" customFormat="1" ht="15.75" customHeight="1">
      <c r="A80" s="11" t="s">
        <v>39</v>
      </c>
      <c r="B80" s="27" t="s">
        <v>173</v>
      </c>
      <c r="C80" s="11" t="s">
        <v>14</v>
      </c>
      <c r="D80" s="37" t="s">
        <v>189</v>
      </c>
      <c r="E80" s="52" t="s">
        <v>195</v>
      </c>
      <c r="F80" s="53" t="s">
        <v>180</v>
      </c>
      <c r="G80" s="11" t="s">
        <v>52</v>
      </c>
      <c r="H80" s="45">
        <v>60000</v>
      </c>
      <c r="J80" s="2"/>
      <c r="K80" s="2"/>
      <c r="L80" s="2"/>
      <c r="M80" s="2"/>
      <c r="N80" s="2"/>
      <c r="O80" s="2"/>
      <c r="P80" s="2"/>
      <c r="Q80" s="2"/>
    </row>
    <row r="81" spans="1:17" s="9" customFormat="1" ht="15.75" customHeight="1">
      <c r="A81" s="11" t="s">
        <v>39</v>
      </c>
      <c r="B81" s="27" t="s">
        <v>174</v>
      </c>
      <c r="C81" s="11" t="s">
        <v>14</v>
      </c>
      <c r="D81" s="37" t="s">
        <v>187</v>
      </c>
      <c r="E81" s="52" t="s">
        <v>194</v>
      </c>
      <c r="F81" s="53" t="s">
        <v>181</v>
      </c>
      <c r="G81" s="11" t="s">
        <v>52</v>
      </c>
      <c r="H81" s="45">
        <v>28000</v>
      </c>
      <c r="J81" s="2"/>
      <c r="K81" s="2"/>
      <c r="L81" s="2"/>
      <c r="M81" s="2"/>
      <c r="N81" s="2"/>
      <c r="O81" s="2"/>
      <c r="P81" s="2"/>
      <c r="Q81" s="2"/>
    </row>
    <row r="82" spans="1:17" s="9" customFormat="1" ht="15.75" customHeight="1">
      <c r="A82" s="11" t="s">
        <v>39</v>
      </c>
      <c r="B82" s="27" t="s">
        <v>115</v>
      </c>
      <c r="C82" s="11" t="s">
        <v>14</v>
      </c>
      <c r="D82" s="37" t="s">
        <v>186</v>
      </c>
      <c r="E82" s="52" t="s">
        <v>57</v>
      </c>
      <c r="F82" s="53" t="s">
        <v>182</v>
      </c>
      <c r="G82" s="11" t="s">
        <v>52</v>
      </c>
      <c r="H82" s="45">
        <v>14000</v>
      </c>
      <c r="J82" s="2"/>
      <c r="K82" s="2"/>
      <c r="L82" s="2"/>
      <c r="M82" s="2"/>
      <c r="N82" s="2"/>
      <c r="O82" s="2"/>
      <c r="P82" s="2"/>
      <c r="Q82" s="2"/>
    </row>
    <row r="83" spans="1:17" s="9" customFormat="1" ht="15.75" customHeight="1">
      <c r="A83" s="11" t="s">
        <v>39</v>
      </c>
      <c r="B83" s="27" t="s">
        <v>116</v>
      </c>
      <c r="C83" s="11" t="s">
        <v>14</v>
      </c>
      <c r="D83" s="37" t="s">
        <v>190</v>
      </c>
      <c r="E83" s="52" t="s">
        <v>46</v>
      </c>
      <c r="F83" s="53" t="s">
        <v>183</v>
      </c>
      <c r="G83" s="11" t="s">
        <v>52</v>
      </c>
      <c r="H83" s="45">
        <v>72500</v>
      </c>
      <c r="J83" s="2"/>
      <c r="K83" s="2"/>
      <c r="L83" s="2"/>
      <c r="M83" s="2"/>
      <c r="N83" s="2"/>
      <c r="O83" s="2"/>
      <c r="P83" s="2"/>
      <c r="Q83" s="2"/>
    </row>
    <row r="84" spans="1:17" s="9" customFormat="1" ht="15.75" customHeight="1">
      <c r="A84" s="11" t="s">
        <v>54</v>
      </c>
      <c r="B84" s="27" t="s">
        <v>117</v>
      </c>
      <c r="C84" s="11" t="s">
        <v>14</v>
      </c>
      <c r="D84" s="37" t="s">
        <v>191</v>
      </c>
      <c r="E84" s="52" t="s">
        <v>196</v>
      </c>
      <c r="F84" s="53" t="s">
        <v>181</v>
      </c>
      <c r="G84" s="11" t="s">
        <v>52</v>
      </c>
      <c r="H84" s="45">
        <v>5000</v>
      </c>
      <c r="J84" s="2"/>
      <c r="K84" s="2"/>
      <c r="L84" s="2"/>
      <c r="M84" s="2"/>
      <c r="N84" s="2"/>
      <c r="O84" s="2"/>
      <c r="P84" s="2"/>
      <c r="Q84" s="2"/>
    </row>
    <row r="85" spans="1:17" s="9" customFormat="1" ht="15.75" customHeight="1">
      <c r="A85" s="11" t="s">
        <v>54</v>
      </c>
      <c r="B85" s="27" t="s">
        <v>120</v>
      </c>
      <c r="C85" s="11" t="s">
        <v>14</v>
      </c>
      <c r="D85" s="37" t="s">
        <v>191</v>
      </c>
      <c r="E85" s="52" t="s">
        <v>193</v>
      </c>
      <c r="F85" s="53" t="s">
        <v>184</v>
      </c>
      <c r="G85" s="11" t="s">
        <v>52</v>
      </c>
      <c r="H85" s="45">
        <v>16000</v>
      </c>
      <c r="J85" s="2"/>
      <c r="K85" s="2"/>
      <c r="L85" s="2"/>
      <c r="M85" s="2"/>
      <c r="N85" s="2"/>
      <c r="O85" s="2"/>
      <c r="P85" s="2"/>
      <c r="Q85" s="2"/>
    </row>
    <row r="86" spans="1:17" s="9" customFormat="1" ht="15.75" customHeight="1">
      <c r="A86" s="19" t="s">
        <v>30</v>
      </c>
      <c r="B86" s="18"/>
      <c r="C86" s="19"/>
      <c r="D86" s="26"/>
      <c r="E86" s="17"/>
      <c r="F86" s="17">
        <f>COUNTA(F75:F85)</f>
        <v>11</v>
      </c>
      <c r="G86" s="17"/>
      <c r="H86" s="21">
        <f>SUM(H75:H85)</f>
        <v>367500</v>
      </c>
      <c r="J86" s="2"/>
      <c r="K86" s="2"/>
      <c r="L86" s="2"/>
      <c r="M86" s="2"/>
      <c r="N86" s="2"/>
      <c r="O86" s="2"/>
      <c r="P86" s="2"/>
      <c r="Q86" s="2"/>
    </row>
    <row r="87" spans="1:17" s="9" customFormat="1" ht="15.75" customHeight="1">
      <c r="A87" s="15" t="s">
        <v>28</v>
      </c>
      <c r="B87" s="54" t="s">
        <v>197</v>
      </c>
      <c r="C87" s="15" t="s">
        <v>33</v>
      </c>
      <c r="D87" s="55" t="s">
        <v>202</v>
      </c>
      <c r="E87" s="56" t="s">
        <v>203</v>
      </c>
      <c r="F87" s="57" t="s">
        <v>204</v>
      </c>
      <c r="G87" s="32" t="s">
        <v>205</v>
      </c>
      <c r="H87" s="45">
        <v>90000</v>
      </c>
      <c r="J87" s="2"/>
      <c r="K87" s="2"/>
      <c r="L87" s="2"/>
      <c r="M87" s="2"/>
      <c r="N87" s="2"/>
      <c r="O87" s="2"/>
      <c r="P87" s="2"/>
      <c r="Q87" s="2"/>
    </row>
    <row r="88" spans="1:17" s="9" customFormat="1" ht="15.75" customHeight="1">
      <c r="A88" s="15" t="s">
        <v>28</v>
      </c>
      <c r="B88" s="58" t="s">
        <v>198</v>
      </c>
      <c r="C88" s="15" t="s">
        <v>33</v>
      </c>
      <c r="D88" s="55" t="s">
        <v>201</v>
      </c>
      <c r="E88" s="59" t="s">
        <v>206</v>
      </c>
      <c r="F88" s="57" t="s">
        <v>207</v>
      </c>
      <c r="G88" s="32" t="s">
        <v>205</v>
      </c>
      <c r="H88" s="45">
        <v>85000</v>
      </c>
      <c r="J88" s="2"/>
      <c r="K88" s="2"/>
      <c r="L88" s="2"/>
      <c r="M88" s="2"/>
      <c r="N88" s="2"/>
      <c r="O88" s="2"/>
      <c r="P88" s="2"/>
      <c r="Q88" s="2"/>
    </row>
    <row r="89" spans="1:17" s="9" customFormat="1" ht="15.75" customHeight="1">
      <c r="A89" s="15" t="s">
        <v>28</v>
      </c>
      <c r="B89" s="58" t="s">
        <v>199</v>
      </c>
      <c r="C89" s="15" t="s">
        <v>33</v>
      </c>
      <c r="D89" s="55" t="s">
        <v>201</v>
      </c>
      <c r="E89" s="59" t="s">
        <v>208</v>
      </c>
      <c r="F89" s="57" t="s">
        <v>209</v>
      </c>
      <c r="G89" s="32" t="s">
        <v>205</v>
      </c>
      <c r="H89" s="45">
        <v>45000</v>
      </c>
      <c r="J89" s="2"/>
      <c r="K89" s="2"/>
      <c r="L89" s="2"/>
      <c r="M89" s="2"/>
      <c r="N89" s="2"/>
      <c r="O89" s="2"/>
      <c r="P89" s="2"/>
      <c r="Q89" s="2"/>
    </row>
    <row r="90" spans="1:17" s="9" customFormat="1" ht="15.75" customHeight="1">
      <c r="A90" s="15" t="s">
        <v>28</v>
      </c>
      <c r="B90" s="58" t="s">
        <v>200</v>
      </c>
      <c r="C90" s="15" t="s">
        <v>33</v>
      </c>
      <c r="D90" s="55" t="s">
        <v>201</v>
      </c>
      <c r="E90" s="60" t="s">
        <v>210</v>
      </c>
      <c r="F90" s="57" t="s">
        <v>207</v>
      </c>
      <c r="G90" s="32" t="s">
        <v>205</v>
      </c>
      <c r="H90" s="45">
        <v>100000</v>
      </c>
      <c r="J90" s="2"/>
      <c r="K90" s="2"/>
      <c r="L90" s="2"/>
      <c r="M90" s="2"/>
      <c r="N90" s="2"/>
      <c r="O90" s="2"/>
      <c r="P90" s="2"/>
      <c r="Q90" s="2"/>
    </row>
    <row r="91" spans="1:17" s="9" customFormat="1" ht="15.75" customHeight="1">
      <c r="A91" s="15" t="s">
        <v>28</v>
      </c>
      <c r="B91" s="58">
        <v>44218</v>
      </c>
      <c r="C91" s="15" t="s">
        <v>32</v>
      </c>
      <c r="D91" s="55" t="s">
        <v>211</v>
      </c>
      <c r="E91" s="60" t="s">
        <v>37</v>
      </c>
      <c r="F91" s="57" t="s">
        <v>212</v>
      </c>
      <c r="G91" s="32" t="s">
        <v>205</v>
      </c>
      <c r="H91" s="45">
        <v>36000</v>
      </c>
      <c r="J91" s="2"/>
      <c r="K91" s="2"/>
      <c r="L91" s="2"/>
      <c r="M91" s="2"/>
      <c r="N91" s="2"/>
      <c r="O91" s="2"/>
      <c r="P91" s="2"/>
      <c r="Q91" s="2"/>
    </row>
    <row r="92" spans="1:17" s="9" customFormat="1" ht="15.75" customHeight="1">
      <c r="A92" s="15" t="s">
        <v>28</v>
      </c>
      <c r="B92" s="58" t="s">
        <v>115</v>
      </c>
      <c r="C92" s="15" t="s">
        <v>32</v>
      </c>
      <c r="D92" s="55" t="s">
        <v>213</v>
      </c>
      <c r="E92" s="61" t="s">
        <v>210</v>
      </c>
      <c r="F92" s="57" t="s">
        <v>214</v>
      </c>
      <c r="G92" s="32" t="s">
        <v>205</v>
      </c>
      <c r="H92" s="45">
        <v>62000</v>
      </c>
      <c r="J92" s="2"/>
      <c r="K92" s="2"/>
      <c r="L92" s="2"/>
      <c r="M92" s="2"/>
      <c r="N92" s="2"/>
      <c r="O92" s="2"/>
      <c r="P92" s="2"/>
      <c r="Q92" s="2"/>
    </row>
    <row r="93" spans="1:17" s="9" customFormat="1" ht="15.75" customHeight="1">
      <c r="A93" s="15" t="s">
        <v>28</v>
      </c>
      <c r="B93" s="62">
        <v>44225</v>
      </c>
      <c r="C93" s="15" t="s">
        <v>33</v>
      </c>
      <c r="D93" s="55" t="s">
        <v>202</v>
      </c>
      <c r="E93" s="63" t="s">
        <v>210</v>
      </c>
      <c r="F93" s="57" t="s">
        <v>215</v>
      </c>
      <c r="G93" s="32" t="s">
        <v>205</v>
      </c>
      <c r="H93" s="45">
        <v>85000</v>
      </c>
      <c r="J93" s="2"/>
      <c r="K93" s="2"/>
      <c r="L93" s="2"/>
      <c r="M93" s="2"/>
      <c r="N93" s="2"/>
      <c r="O93" s="2"/>
      <c r="P93" s="2"/>
      <c r="Q93" s="2"/>
    </row>
    <row r="94" spans="1:17" s="9" customFormat="1" ht="15.95" customHeight="1">
      <c r="A94" s="19" t="s">
        <v>12</v>
      </c>
      <c r="B94" s="18"/>
      <c r="C94" s="19"/>
      <c r="D94" s="26"/>
      <c r="E94" s="17"/>
      <c r="F94" s="17">
        <f>COUNTA(F87:F93)</f>
        <v>7</v>
      </c>
      <c r="G94" s="17"/>
      <c r="H94" s="21">
        <f>SUM(H87:H93)</f>
        <v>503000</v>
      </c>
    </row>
    <row r="95" spans="1:17" s="9" customFormat="1" ht="15.95" customHeight="1">
      <c r="A95" s="19" t="s">
        <v>18</v>
      </c>
      <c r="B95" s="18"/>
      <c r="C95" s="19"/>
      <c r="D95" s="26"/>
      <c r="E95" s="17"/>
      <c r="F95" s="64">
        <f>SUM(F22+F31+F41+F44+F54+F67+F74+F86+F94)</f>
        <v>71</v>
      </c>
      <c r="G95" s="64"/>
      <c r="H95" s="21">
        <f>SUM(H22+H31+H41+H44+H54+H67+H74+H86+H94)</f>
        <v>4977140</v>
      </c>
    </row>
    <row r="96" spans="1:17" ht="15.95" customHeight="1"/>
    <row r="97" ht="15.95" customHeight="1"/>
    <row r="98" ht="15.95" customHeight="1"/>
    <row r="99" ht="15.95" customHeight="1"/>
    <row r="100" ht="15.95" customHeight="1"/>
    <row r="101" ht="15.95" customHeight="1"/>
    <row r="102" ht="15.95" customHeight="1"/>
    <row r="103" ht="15.95" customHeight="1"/>
    <row r="104" ht="15.95" customHeight="1"/>
    <row r="105" ht="15.95" customHeight="1"/>
    <row r="106" ht="15.95" customHeight="1"/>
    <row r="107" ht="15.95" customHeight="1"/>
    <row r="108" ht="15.95" customHeight="1"/>
    <row r="109" ht="15.95" customHeight="1"/>
    <row r="110" ht="15.95" customHeight="1"/>
    <row r="111" ht="15.95" customHeight="1"/>
    <row r="112" ht="15.95" customHeight="1"/>
    <row r="113" ht="15.95" customHeight="1"/>
    <row r="114" ht="15.95" customHeight="1"/>
    <row r="115" ht="15.95" customHeight="1"/>
    <row r="116" ht="15.95" customHeight="1"/>
    <row r="117" ht="15.95" customHeight="1"/>
    <row r="118" ht="15.95" customHeight="1"/>
    <row r="119" ht="15.95" customHeight="1"/>
    <row r="120" ht="15.95" customHeight="1"/>
    <row r="121" ht="15.95" customHeight="1"/>
    <row r="122" ht="15.95" customHeight="1"/>
    <row r="123" ht="15.95" customHeight="1"/>
    <row r="124" ht="15.95" customHeight="1"/>
    <row r="125" ht="15.95" customHeight="1"/>
    <row r="126" ht="15.95" customHeight="1"/>
    <row r="127" ht="15.95" customHeight="1"/>
    <row r="128" ht="15.95" customHeight="1"/>
    <row r="129" ht="15.95" customHeight="1"/>
    <row r="130" ht="15.95" customHeight="1"/>
    <row r="131" ht="15.95" customHeight="1"/>
    <row r="132" ht="15.95" customHeight="1"/>
    <row r="133" ht="15.95" customHeight="1"/>
    <row r="134" ht="15.95" customHeight="1"/>
    <row r="135" ht="15.95" customHeight="1"/>
    <row r="136" ht="15.95" customHeight="1"/>
    <row r="137" ht="15.95" customHeight="1"/>
    <row r="138" ht="15.95" customHeight="1"/>
    <row r="139" ht="15.95" customHeight="1"/>
    <row r="140" ht="15.95" customHeight="1"/>
    <row r="141" ht="15.95" customHeight="1"/>
    <row r="142" ht="15.95" customHeight="1"/>
    <row r="143" ht="15.95" customHeight="1"/>
    <row r="144" ht="15.95" customHeight="1"/>
    <row r="145" ht="15.95" customHeight="1"/>
    <row r="146" ht="15.95" customHeight="1"/>
    <row r="147" ht="15.95" customHeight="1"/>
    <row r="148" ht="15.95" customHeight="1"/>
    <row r="149" ht="15.95" customHeight="1"/>
    <row r="150" ht="15.95" customHeight="1"/>
    <row r="151" ht="15.95" customHeight="1"/>
    <row r="152" ht="15.95" customHeight="1"/>
    <row r="153" ht="15.95" customHeight="1"/>
    <row r="154" ht="15.95" customHeight="1"/>
    <row r="155" ht="15.95" customHeight="1"/>
    <row r="156" ht="17.100000000000001" customHeight="1"/>
    <row r="157" ht="17.100000000000001" customHeight="1"/>
    <row r="158" ht="17.100000000000001" customHeight="1"/>
    <row r="159" ht="17.100000000000001" customHeight="1"/>
    <row r="160" ht="17.100000000000001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</sheetData>
  <autoFilter ref="A3:Q95"/>
  <mergeCells count="1">
    <mergeCell ref="A1:H1"/>
  </mergeCells>
  <phoneticPr fontId="1" type="noConversion"/>
  <dataValidations count="1">
    <dataValidation type="list" allowBlank="1" showInputMessage="1" showErrorMessage="1" sqref="C4:C93">
      <formula1>"내부직원 간담, 유관기관 협의, 협동조합 관련, 기타사업 추진"</formula1>
    </dataValidation>
  </dataValidations>
  <pageMargins left="0.27559055118110237" right="0.27559055118110237" top="0.55118110236220474" bottom="0.35433070866141736" header="0.31496062992125984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공개 총괄</vt:lpstr>
      <vt:lpstr>세부사용현황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손다혜</dc:creator>
  <cp:lastModifiedBy>KBIZ</cp:lastModifiedBy>
  <cp:lastPrinted>2017-06-21T10:11:51Z</cp:lastPrinted>
  <dcterms:created xsi:type="dcterms:W3CDTF">2015-02-23T07:13:57Z</dcterms:created>
  <dcterms:modified xsi:type="dcterms:W3CDTF">2021-06-01T00:33:39Z</dcterms:modified>
</cp:coreProperties>
</file>