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감사실\1.청렴문화팀\2-1.권익위_청렴\2021\5.정보공개_업무추진비\21.2월\"/>
    </mc:Choice>
  </mc:AlternateContent>
  <bookViews>
    <workbookView xWindow="0" yWindow="0" windowWidth="28800" windowHeight="12885" activeTab="1"/>
  </bookViews>
  <sheets>
    <sheet name="공개 총괄" sheetId="3" r:id="rId1"/>
    <sheet name="세부사용현황" sheetId="2" r:id="rId2"/>
  </sheets>
  <definedNames>
    <definedName name="_xlnm._FilterDatabase" localSheetId="1" hidden="1">세부사용현황!$A$3:$Q$70</definedName>
  </definedNames>
  <calcPr calcId="162913" iterateCount="1"/>
</workbook>
</file>

<file path=xl/calcChain.xml><?xml version="1.0" encoding="utf-8"?>
<calcChain xmlns="http://schemas.openxmlformats.org/spreadsheetml/2006/main">
  <c r="H52" i="2" l="1"/>
  <c r="H27" i="2" l="1"/>
  <c r="A1" i="2" l="1"/>
  <c r="F69" i="2" l="1"/>
  <c r="H69" i="2"/>
  <c r="B23" i="3" l="1"/>
  <c r="B22" i="3"/>
  <c r="F42" i="2" l="1"/>
  <c r="H42" i="2"/>
  <c r="C23" i="3" l="1"/>
  <c r="C24" i="3"/>
  <c r="C25" i="3"/>
  <c r="C22" i="3"/>
  <c r="H55" i="2" l="1"/>
  <c r="H34" i="2" l="1"/>
  <c r="B25" i="3" l="1"/>
  <c r="B24" i="3"/>
  <c r="F61" i="2"/>
  <c r="F55" i="2"/>
  <c r="F52" i="2"/>
  <c r="F34" i="2"/>
  <c r="F30" i="2"/>
  <c r="F27" i="2"/>
  <c r="F18" i="2"/>
  <c r="H18" i="2" l="1"/>
  <c r="H30" i="2" l="1"/>
  <c r="H61" i="2" l="1"/>
  <c r="H70" i="2" s="1"/>
  <c r="C10" i="3" l="1"/>
  <c r="B14" i="3" l="1"/>
  <c r="F70" i="2"/>
  <c r="B7" i="3"/>
  <c r="C14" i="3" l="1"/>
  <c r="C11" i="3" l="1"/>
  <c r="B15" i="3" l="1"/>
  <c r="C15" i="3"/>
  <c r="B12" i="3" l="1"/>
  <c r="B11" i="3"/>
  <c r="C13" i="3"/>
  <c r="C12" i="3"/>
  <c r="B13" i="3"/>
  <c r="B10" i="3"/>
  <c r="C8" i="3" l="1"/>
  <c r="C26" i="3" l="1"/>
  <c r="B9" i="3"/>
  <c r="B8" i="3"/>
  <c r="B16" i="3" l="1"/>
  <c r="B26" i="3"/>
  <c r="C9" i="3" l="1"/>
  <c r="C7" i="3" l="1"/>
  <c r="C16" i="3" s="1"/>
</calcChain>
</file>

<file path=xl/sharedStrings.xml><?xml version="1.0" encoding="utf-8"?>
<sst xmlns="http://schemas.openxmlformats.org/spreadsheetml/2006/main" count="402" uniqueCount="193">
  <si>
    <t>사용일자</t>
    <phoneticPr fontId="1" type="noConversion"/>
  </si>
  <si>
    <t>집행구분</t>
    <phoneticPr fontId="1" type="noConversion"/>
  </si>
  <si>
    <t>사용처</t>
    <phoneticPr fontId="1" type="noConversion"/>
  </si>
  <si>
    <t>사용구분</t>
    <phoneticPr fontId="1" type="noConversion"/>
  </si>
  <si>
    <t>사용자</t>
    <phoneticPr fontId="1" type="noConversion"/>
  </si>
  <si>
    <t>유관기관 협의</t>
    <phoneticPr fontId="1" type="noConversion"/>
  </si>
  <si>
    <t>2. 집행목적별 사용현황</t>
    <phoneticPr fontId="1" type="noConversion"/>
  </si>
  <si>
    <t>상근부회장</t>
    <phoneticPr fontId="1" type="noConversion"/>
  </si>
  <si>
    <t>상임감사</t>
    <phoneticPr fontId="1" type="noConversion"/>
  </si>
  <si>
    <t>구   분</t>
    <phoneticPr fontId="1" type="noConversion"/>
  </si>
  <si>
    <t>비   고</t>
    <phoneticPr fontId="1" type="noConversion"/>
  </si>
  <si>
    <t xml:space="preserve">   소     계</t>
    <phoneticPr fontId="1" type="noConversion"/>
  </si>
  <si>
    <t xml:space="preserve">    총       계</t>
    <phoneticPr fontId="1" type="noConversion"/>
  </si>
  <si>
    <t>내부직원 간담</t>
    <phoneticPr fontId="1" type="noConversion"/>
  </si>
  <si>
    <t>협동조합 관련</t>
    <phoneticPr fontId="1" type="noConversion"/>
  </si>
  <si>
    <t>집행구분</t>
    <phoneticPr fontId="1" type="noConversion"/>
  </si>
  <si>
    <t>기타사업 추진</t>
    <phoneticPr fontId="1" type="noConversion"/>
  </si>
  <si>
    <t xml:space="preserve">   합     계</t>
    <phoneticPr fontId="1" type="noConversion"/>
  </si>
  <si>
    <t>집행목적</t>
    <phoneticPr fontId="1" type="noConversion"/>
  </si>
  <si>
    <t>집행대상자(건)</t>
    <phoneticPr fontId="1" type="noConversion"/>
  </si>
  <si>
    <t>집행금액(원)</t>
    <phoneticPr fontId="1" type="noConversion"/>
  </si>
  <si>
    <t>-</t>
    <phoneticPr fontId="1" type="noConversion"/>
  </si>
  <si>
    <t>경영기획본부장</t>
    <phoneticPr fontId="1" type="noConversion"/>
  </si>
  <si>
    <t>협동조합본부장</t>
    <phoneticPr fontId="1" type="noConversion"/>
  </si>
  <si>
    <t>경제정책본부장</t>
    <phoneticPr fontId="1" type="noConversion"/>
  </si>
  <si>
    <t>혁신성장본부장</t>
    <phoneticPr fontId="1" type="noConversion"/>
  </si>
  <si>
    <t>스마트일자리본부장</t>
    <phoneticPr fontId="1" type="noConversion"/>
  </si>
  <si>
    <t>자산운용본부장</t>
    <phoneticPr fontId="1" type="noConversion"/>
  </si>
  <si>
    <t>공제사업단장</t>
    <phoneticPr fontId="1" type="noConversion"/>
  </si>
  <si>
    <t>소  계</t>
    <phoneticPr fontId="1" type="noConversion"/>
  </si>
  <si>
    <t>카드</t>
    <phoneticPr fontId="1" type="noConversion"/>
  </si>
  <si>
    <t>유관기관 협의</t>
  </si>
  <si>
    <t xml:space="preserve">  </t>
    <phoneticPr fontId="1" type="noConversion"/>
  </si>
  <si>
    <t>* 조직개편 적용(2019.4월~)</t>
    <phoneticPr fontId="1" type="noConversion"/>
  </si>
  <si>
    <t>유관기관 업무협의</t>
    <phoneticPr fontId="1" type="noConversion"/>
  </si>
  <si>
    <t>중앙회 직원</t>
    <phoneticPr fontId="1" type="noConversion"/>
  </si>
  <si>
    <t>카드</t>
    <phoneticPr fontId="1" type="noConversion"/>
  </si>
  <si>
    <t>카드</t>
    <phoneticPr fontId="1" type="noConversion"/>
  </si>
  <si>
    <t>공제사업단장</t>
    <phoneticPr fontId="1" type="noConversion"/>
  </si>
  <si>
    <t>카드</t>
    <phoneticPr fontId="1" type="noConversion"/>
  </si>
  <si>
    <t>유관기관</t>
    <phoneticPr fontId="1" type="noConversion"/>
  </si>
  <si>
    <t>내부직원</t>
    <phoneticPr fontId="1" type="noConversion"/>
  </si>
  <si>
    <t>만나</t>
  </si>
  <si>
    <t>유관기관 담당자</t>
    <phoneticPr fontId="1" type="noConversion"/>
  </si>
  <si>
    <t>오가닉</t>
  </si>
  <si>
    <t>업무협의</t>
    <phoneticPr fontId="1" type="noConversion"/>
  </si>
  <si>
    <t>2021년 2월 상근임원 업무추진비 사용현황</t>
    <phoneticPr fontId="1" type="noConversion"/>
  </si>
  <si>
    <t>유관기관 업무협의</t>
    <phoneticPr fontId="1" type="noConversion"/>
  </si>
  <si>
    <t>소통활성화를 위한 직원 티타임</t>
    <phoneticPr fontId="1" type="noConversion"/>
  </si>
  <si>
    <t>납품단가조정센터</t>
    <phoneticPr fontId="1" type="noConversion"/>
  </si>
  <si>
    <t>언론사</t>
    <phoneticPr fontId="1" type="noConversion"/>
  </si>
  <si>
    <t>운산</t>
    <phoneticPr fontId="1" type="noConversion"/>
  </si>
  <si>
    <t>유관기관 업무협의</t>
    <phoneticPr fontId="1" type="noConversion"/>
  </si>
  <si>
    <t>스시나고미</t>
    <phoneticPr fontId="1" type="noConversion"/>
  </si>
  <si>
    <t>유관기관</t>
    <phoneticPr fontId="1" type="noConversion"/>
  </si>
  <si>
    <t>재패니즈 다이닝 소울</t>
    <phoneticPr fontId="1" type="noConversion"/>
  </si>
  <si>
    <t>이도식당</t>
    <phoneticPr fontId="1" type="noConversion"/>
  </si>
  <si>
    <t>유관기관 협의</t>
    <phoneticPr fontId="1" type="noConversion"/>
  </si>
  <si>
    <t>대방골</t>
    <phoneticPr fontId="1" type="noConversion"/>
  </si>
  <si>
    <t>혼복집</t>
    <phoneticPr fontId="1" type="noConversion"/>
  </si>
  <si>
    <t>내부직원 간담</t>
    <phoneticPr fontId="1" type="noConversion"/>
  </si>
  <si>
    <t>(주) 이디야 한국수출입은행점</t>
    <phoneticPr fontId="1" type="noConversion"/>
  </si>
  <si>
    <t>납품단가조정센터</t>
    <phoneticPr fontId="1" type="noConversion"/>
  </si>
  <si>
    <t>소통활성화를 위한 직원 오찬</t>
    <phoneticPr fontId="1" type="noConversion"/>
  </si>
  <si>
    <t>여의도장어본점</t>
    <phoneticPr fontId="1" type="noConversion"/>
  </si>
  <si>
    <t>우참판/우기미주식회사</t>
    <phoneticPr fontId="1" type="noConversion"/>
  </si>
  <si>
    <t>막내회센타</t>
    <phoneticPr fontId="1" type="noConversion"/>
  </si>
  <si>
    <t>언론사 간담</t>
    <phoneticPr fontId="1" type="noConversion"/>
  </si>
  <si>
    <t>주식회사 해초연</t>
    <phoneticPr fontId="1" type="noConversion"/>
  </si>
  <si>
    <t>웬떡예술의전당점</t>
    <phoneticPr fontId="1" type="noConversion"/>
  </si>
  <si>
    <t>하동관</t>
    <phoneticPr fontId="1" type="noConversion"/>
  </si>
  <si>
    <t>더코너키친</t>
    <phoneticPr fontId="1" type="noConversion"/>
  </si>
  <si>
    <t>대외 업무협의(조달청 출장)</t>
    <phoneticPr fontId="1" type="noConversion"/>
  </si>
  <si>
    <t>대외 업무협의</t>
    <phoneticPr fontId="1" type="noConversion"/>
  </si>
  <si>
    <t>주식회사 호텔올라</t>
    <phoneticPr fontId="1" type="noConversion"/>
  </si>
  <si>
    <t>주식회사 에스알</t>
    <phoneticPr fontId="1" type="noConversion"/>
  </si>
  <si>
    <t>유관기관</t>
    <phoneticPr fontId="1" type="noConversion"/>
  </si>
  <si>
    <t>유관기관 협의</t>
    <phoneticPr fontId="1" type="noConversion"/>
  </si>
  <si>
    <t>한국철도공사</t>
    <phoneticPr fontId="1" type="noConversion"/>
  </si>
  <si>
    <t>내부직원 간담</t>
    <phoneticPr fontId="1" type="noConversion"/>
  </si>
  <si>
    <t>내부직원 격려</t>
    <phoneticPr fontId="1" type="noConversion"/>
  </si>
  <si>
    <t>여의도장어본점</t>
    <phoneticPr fontId="1" type="noConversion"/>
  </si>
  <si>
    <t>상임감사</t>
    <phoneticPr fontId="1" type="noConversion"/>
  </si>
  <si>
    <t>경복궁대전점(주)엔타스</t>
    <phoneticPr fontId="1" type="noConversion"/>
  </si>
  <si>
    <t>대외 업무협의</t>
    <phoneticPr fontId="1" type="noConversion"/>
  </si>
  <si>
    <t>운산</t>
    <phoneticPr fontId="1" type="noConversion"/>
  </si>
  <si>
    <t>내부직원 격려</t>
    <phoneticPr fontId="1" type="noConversion"/>
  </si>
  <si>
    <t>천지명(CJM:天第名)</t>
    <phoneticPr fontId="1" type="noConversion"/>
  </si>
  <si>
    <t>중앙회 직원</t>
    <phoneticPr fontId="1" type="noConversion"/>
  </si>
  <si>
    <t>중앙회 직원</t>
    <phoneticPr fontId="1" type="noConversion"/>
  </si>
  <si>
    <t>기획조정실 직원 격려</t>
    <phoneticPr fontId="1" type="noConversion"/>
  </si>
  <si>
    <t>기획조정실 직원</t>
    <phoneticPr fontId="1" type="noConversion"/>
  </si>
  <si>
    <t>유관기관 협의</t>
    <phoneticPr fontId="1" type="noConversion"/>
  </si>
  <si>
    <t>협동조합 관련 업무협의</t>
    <phoneticPr fontId="1" type="noConversion"/>
  </si>
  <si>
    <t>연타발</t>
    <phoneticPr fontId="1" type="noConversion"/>
  </si>
  <si>
    <t>유관기관 담당자</t>
    <phoneticPr fontId="1" type="noConversion"/>
  </si>
  <si>
    <t>수석식당</t>
    <phoneticPr fontId="1" type="noConversion"/>
  </si>
  <si>
    <t>내부직원 간담</t>
    <phoneticPr fontId="1" type="noConversion"/>
  </si>
  <si>
    <t>공공구매지원부 직원 오찬</t>
    <phoneticPr fontId="1" type="noConversion"/>
  </si>
  <si>
    <t>소문난부자돼지국밥&amp;족발</t>
    <phoneticPr fontId="1" type="noConversion"/>
  </si>
  <si>
    <t>중앙회 직원</t>
    <phoneticPr fontId="1" type="noConversion"/>
  </si>
  <si>
    <t>무역촉진부 직원 격려</t>
    <phoneticPr fontId="1" type="noConversion"/>
  </si>
  <si>
    <t>카드</t>
    <phoneticPr fontId="1" type="noConversion"/>
  </si>
  <si>
    <t>경제정책본부장</t>
    <phoneticPr fontId="1" type="noConversion"/>
  </si>
  <si>
    <t>정책총괄실 직원 격려</t>
    <phoneticPr fontId="1" type="noConversion"/>
  </si>
  <si>
    <t xml:space="preserve">   소     계</t>
    <phoneticPr fontId="1" type="noConversion"/>
  </si>
  <si>
    <t>2021-02-01</t>
    <phoneticPr fontId="1" type="noConversion"/>
  </si>
  <si>
    <t>한방대가삼계탕</t>
    <phoneticPr fontId="1" type="noConversion"/>
  </si>
  <si>
    <t>2021-02-15</t>
    <phoneticPr fontId="1" type="noConversion"/>
  </si>
  <si>
    <t>홈메이드샌드위치</t>
    <phoneticPr fontId="1" type="noConversion"/>
  </si>
  <si>
    <t>달맞이꽃게탕서여의도점</t>
    <phoneticPr fontId="1" type="noConversion"/>
  </si>
  <si>
    <t>2021-02-16</t>
    <phoneticPr fontId="1" type="noConversion"/>
  </si>
  <si>
    <t>파이터치연구원장과 업무협의</t>
    <phoneticPr fontId="1" type="noConversion"/>
  </si>
  <si>
    <t>홈메이드샌드위치</t>
    <phoneticPr fontId="1" type="noConversion"/>
  </si>
  <si>
    <t>카드</t>
    <phoneticPr fontId="1" type="noConversion"/>
  </si>
  <si>
    <t>경제정책본부장</t>
    <phoneticPr fontId="1" type="noConversion"/>
  </si>
  <si>
    <t>2021-02-17</t>
    <phoneticPr fontId="1" type="noConversion"/>
  </si>
  <si>
    <t>정책총괄실 직원 격려</t>
    <phoneticPr fontId="1" type="noConversion"/>
  </si>
  <si>
    <t>김가네김밥</t>
    <phoneticPr fontId="1" type="noConversion"/>
  </si>
  <si>
    <t>2021-02-26</t>
    <phoneticPr fontId="1" type="noConversion"/>
  </si>
  <si>
    <t>홍보실과 정책간담 관련 업무협의</t>
    <phoneticPr fontId="1" type="noConversion"/>
  </si>
  <si>
    <t>다화</t>
    <phoneticPr fontId="1" type="noConversion"/>
  </si>
  <si>
    <t>내부직원 간담</t>
    <phoneticPr fontId="1" type="noConversion"/>
  </si>
  <si>
    <t>경제정책본부 소통 및 격려</t>
    <phoneticPr fontId="1" type="noConversion"/>
  </si>
  <si>
    <t>피자헛여의도중앙점</t>
    <phoneticPr fontId="1" type="noConversion"/>
  </si>
  <si>
    <t>중앙회 직원</t>
    <phoneticPr fontId="1" type="noConversion"/>
  </si>
  <si>
    <t>혁신성장본부 직원</t>
    <phoneticPr fontId="1" type="noConversion"/>
  </si>
  <si>
    <t>내부직원 격려</t>
    <phoneticPr fontId="1" type="noConversion"/>
  </si>
  <si>
    <t>고향정</t>
    <phoneticPr fontId="1" type="noConversion"/>
  </si>
  <si>
    <t>카드</t>
    <phoneticPr fontId="1" type="noConversion"/>
  </si>
  <si>
    <t>맛사랑</t>
    <phoneticPr fontId="1" type="noConversion"/>
  </si>
  <si>
    <t>혁신성장본부 부서장</t>
    <phoneticPr fontId="1" type="noConversion"/>
  </si>
  <si>
    <t>내부직원 간담</t>
    <phoneticPr fontId="1" type="noConversion"/>
  </si>
  <si>
    <t>보나베띠</t>
    <phoneticPr fontId="1" type="noConversion"/>
  </si>
  <si>
    <t>혁신성장본부 직원</t>
    <phoneticPr fontId="1" type="noConversion"/>
  </si>
  <si>
    <t>동해도본점</t>
    <phoneticPr fontId="1" type="noConversion"/>
  </si>
  <si>
    <t>수석</t>
    <phoneticPr fontId="1" type="noConversion"/>
  </si>
  <si>
    <t>(주)부자되세요창고43여의강변점</t>
    <phoneticPr fontId="1" type="noConversion"/>
  </si>
  <si>
    <t>비봉</t>
    <phoneticPr fontId="1" type="noConversion"/>
  </si>
  <si>
    <t>국회 직원 등</t>
    <phoneticPr fontId="1" type="noConversion"/>
  </si>
  <si>
    <t>카드</t>
    <phoneticPr fontId="1" type="noConversion"/>
  </si>
  <si>
    <t>유관기관 협의</t>
    <phoneticPr fontId="1" type="noConversion"/>
  </si>
  <si>
    <t>장기요양위원회 위원 업무협의</t>
    <phoneticPr fontId="1" type="noConversion"/>
  </si>
  <si>
    <t>가진항</t>
    <phoneticPr fontId="1" type="noConversion"/>
  </si>
  <si>
    <t>내부직원 간담</t>
    <phoneticPr fontId="1" type="noConversion"/>
  </si>
  <si>
    <t>스마트일자리본부 부서장 간담</t>
    <phoneticPr fontId="1" type="noConversion"/>
  </si>
  <si>
    <t>경성양꼬치여의도점</t>
    <phoneticPr fontId="1" type="noConversion"/>
  </si>
  <si>
    <t>중앙회 직원</t>
    <phoneticPr fontId="1" type="noConversion"/>
  </si>
  <si>
    <t>2021-02-02</t>
    <phoneticPr fontId="1" type="noConversion"/>
  </si>
  <si>
    <t>유관기관 협의</t>
    <phoneticPr fontId="1" type="noConversion"/>
  </si>
  <si>
    <t>구청과의 업무협약 미팅</t>
    <phoneticPr fontId="1" type="noConversion"/>
  </si>
  <si>
    <t>대성식당</t>
    <phoneticPr fontId="1" type="noConversion"/>
  </si>
  <si>
    <t>영등포구청 관계자 등 6명</t>
    <phoneticPr fontId="1" type="noConversion"/>
  </si>
  <si>
    <t>2021-02-17</t>
    <phoneticPr fontId="1" type="noConversion"/>
  </si>
  <si>
    <t>유관기관 협의</t>
    <phoneticPr fontId="1" type="noConversion"/>
  </si>
  <si>
    <t>가입유치 협조 요청</t>
    <phoneticPr fontId="1" type="noConversion"/>
  </si>
  <si>
    <t>한방대가삼계탕</t>
    <phoneticPr fontId="1" type="noConversion"/>
  </si>
  <si>
    <t>공제상담법인 관계자 등 3명</t>
    <phoneticPr fontId="1" type="noConversion"/>
  </si>
  <si>
    <t>2021-02-19</t>
    <phoneticPr fontId="1" type="noConversion"/>
  </si>
  <si>
    <t>기타사업 추진</t>
    <phoneticPr fontId="1" type="noConversion"/>
  </si>
  <si>
    <t>1층 사무실 공사 관련 협의</t>
    <phoneticPr fontId="1" type="noConversion"/>
  </si>
  <si>
    <t>(주)보나비</t>
    <phoneticPr fontId="1" type="noConversion"/>
  </si>
  <si>
    <t>K-BIZ자산관리 직원 등5명</t>
    <phoneticPr fontId="1" type="noConversion"/>
  </si>
  <si>
    <t>1층 사무실 공사 관련 협의</t>
    <phoneticPr fontId="1" type="noConversion"/>
  </si>
  <si>
    <t>가시리여의도점</t>
    <phoneticPr fontId="1" type="noConversion"/>
  </si>
  <si>
    <t>2021-02-25</t>
    <phoneticPr fontId="1" type="noConversion"/>
  </si>
  <si>
    <t>내부직원 간담</t>
    <phoneticPr fontId="1" type="noConversion"/>
  </si>
  <si>
    <t>노란우산 자산운용 협의</t>
    <phoneticPr fontId="1" type="noConversion"/>
  </si>
  <si>
    <t>팔당반점 여의도점</t>
    <phoneticPr fontId="1" type="noConversion"/>
  </si>
  <si>
    <t>자산운용사 담당자 등 6명</t>
    <phoneticPr fontId="1" type="noConversion"/>
  </si>
  <si>
    <t>자산운용본부장</t>
    <phoneticPr fontId="1" type="noConversion"/>
  </si>
  <si>
    <t>유관기관 협의</t>
    <phoneticPr fontId="1" type="noConversion"/>
  </si>
  <si>
    <t>출입기자 간담</t>
    <phoneticPr fontId="1" type="noConversion"/>
  </si>
  <si>
    <t>정 오</t>
    <phoneticPr fontId="1" type="noConversion"/>
  </si>
  <si>
    <t>출입기자 3명</t>
    <phoneticPr fontId="1" type="noConversion"/>
  </si>
  <si>
    <t>카드</t>
    <phoneticPr fontId="1" type="noConversion"/>
  </si>
  <si>
    <t>정인면옥</t>
    <phoneticPr fontId="1" type="noConversion"/>
  </si>
  <si>
    <t>출입기자 2명</t>
    <phoneticPr fontId="1" type="noConversion"/>
  </si>
  <si>
    <t>내부직원 간담</t>
    <phoneticPr fontId="1" type="noConversion"/>
  </si>
  <si>
    <t>자산운용전략회의(내부)</t>
    <phoneticPr fontId="1" type="noConversion"/>
  </si>
  <si>
    <t>자산운용본부 직원 2명</t>
    <phoneticPr fontId="1" type="noConversion"/>
  </si>
  <si>
    <t>자산운용본부 직원 3명</t>
    <phoneticPr fontId="1" type="noConversion"/>
  </si>
  <si>
    <t>글로벌 부동산시장 전망 논의</t>
    <phoneticPr fontId="1" type="noConversion"/>
  </si>
  <si>
    <t>김명자굴국밥</t>
    <phoneticPr fontId="1" type="noConversion"/>
  </si>
  <si>
    <t>자산운용사 임직원 2명</t>
    <phoneticPr fontId="1" type="noConversion"/>
  </si>
  <si>
    <t>글로벌 인프라 펀드시장 현황 논의</t>
    <phoneticPr fontId="1" type="noConversion"/>
  </si>
  <si>
    <t>소호정</t>
    <phoneticPr fontId="1" type="noConversion"/>
  </si>
  <si>
    <t xml:space="preserve">1. 임원별 사용현황 </t>
    <phoneticPr fontId="1" type="noConversion"/>
  </si>
  <si>
    <r>
      <t>사용회수</t>
    </r>
    <r>
      <rPr>
        <b/>
        <sz val="10"/>
        <color theme="1"/>
        <rFont val="KBIZ한마음고딕 L"/>
        <family val="1"/>
        <charset val="129"/>
      </rPr>
      <t>(건)</t>
    </r>
    <phoneticPr fontId="1" type="noConversion"/>
  </si>
  <si>
    <r>
      <t>사용금액</t>
    </r>
    <r>
      <rPr>
        <b/>
        <sz val="10"/>
        <color theme="1"/>
        <rFont val="KBIZ한마음고딕 L"/>
        <family val="1"/>
        <charset val="129"/>
      </rPr>
      <t>(원)</t>
    </r>
    <phoneticPr fontId="1" type="noConversion"/>
  </si>
  <si>
    <r>
      <t>회  장</t>
    </r>
    <r>
      <rPr>
        <sz val="10"/>
        <color theme="1"/>
        <rFont val="KBIZ한마음고딕 L"/>
        <family val="1"/>
        <charset val="129"/>
      </rPr>
      <t>(비상근)</t>
    </r>
    <phoneticPr fontId="1" type="noConversion"/>
  </si>
  <si>
    <r>
      <t>사용회수</t>
    </r>
    <r>
      <rPr>
        <b/>
        <sz val="10"/>
        <color theme="1"/>
        <rFont val="KBIZ한마음고딕 L"/>
        <family val="1"/>
        <charset val="129"/>
      </rPr>
      <t>(건)</t>
    </r>
    <phoneticPr fontId="1" type="noConversion"/>
  </si>
  <si>
    <r>
      <t>사용금액</t>
    </r>
    <r>
      <rPr>
        <b/>
        <sz val="10"/>
        <color theme="1"/>
        <rFont val="KBIZ한마음고딕 L"/>
        <family val="1"/>
        <charset val="129"/>
      </rPr>
      <t>(원)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</si>
</sst>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name val="Gulim"/>
      <family val="2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name val="Gulim"/>
      <family val="3"/>
    </font>
    <font>
      <b/>
      <sz val="18"/>
      <color theme="1"/>
      <name val="KBIZ한마음고딕 L"/>
      <family val="1"/>
      <charset val="129"/>
    </font>
    <font>
      <b/>
      <sz val="16"/>
      <color theme="1"/>
      <name val="KBIZ한마음고딕 L"/>
      <family val="1"/>
      <charset val="129"/>
    </font>
    <font>
      <sz val="16"/>
      <color theme="1"/>
      <name val="KBIZ한마음고딕 L"/>
      <family val="1"/>
      <charset val="129"/>
    </font>
    <font>
      <b/>
      <sz val="11"/>
      <color theme="1"/>
      <name val="KBIZ한마음고딕 L"/>
      <family val="1"/>
      <charset val="129"/>
    </font>
    <font>
      <sz val="11"/>
      <color theme="1"/>
      <name val="KBIZ한마음고딕 L"/>
      <family val="1"/>
      <charset val="129"/>
    </font>
    <font>
      <b/>
      <sz val="14"/>
      <color theme="1"/>
      <name val="KBIZ한마음고딕 L"/>
      <family val="1"/>
      <charset val="129"/>
    </font>
    <font>
      <b/>
      <sz val="12"/>
      <color theme="1"/>
      <name val="KBIZ한마음고딕 L"/>
      <family val="1"/>
      <charset val="129"/>
    </font>
    <font>
      <b/>
      <sz val="10"/>
      <color theme="1"/>
      <name val="KBIZ한마음고딕 L"/>
      <family val="1"/>
      <charset val="129"/>
    </font>
    <font>
      <sz val="12"/>
      <color theme="1"/>
      <name val="KBIZ한마음고딕 L"/>
      <family val="1"/>
      <charset val="129"/>
    </font>
    <font>
      <sz val="10"/>
      <color theme="1"/>
      <name val="KBIZ한마음고딕 L"/>
      <family val="1"/>
      <charset val="129"/>
    </font>
    <font>
      <sz val="11"/>
      <name val="KBIZ한마음고딕 L"/>
      <family val="1"/>
      <charset val="129"/>
    </font>
    <font>
      <b/>
      <sz val="11"/>
      <name val="KBIZ한마음고딕 L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2" fillId="0" borderId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3" fillId="0" borderId="0" applyNumberFormat="0" applyFont="0" applyFill="0" applyBorder="0" applyAlignment="0" applyProtection="0"/>
    <xf numFmtId="0" fontId="6" fillId="0" borderId="0">
      <alignment vertical="top"/>
      <protection locked="0"/>
    </xf>
    <xf numFmtId="0" fontId="2" fillId="0" borderId="0"/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/>
    <xf numFmtId="0" fontId="9" fillId="0" borderId="0">
      <alignment vertical="top"/>
      <protection locked="0"/>
    </xf>
    <xf numFmtId="0" fontId="8" fillId="0" borderId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>
      <alignment vertical="top"/>
      <protection locked="0"/>
    </xf>
  </cellStyleXfs>
  <cellXfs count="56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0" fontId="16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left" vertical="center" inden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right" vertical="center"/>
    </xf>
    <xf numFmtId="0" fontId="18" fillId="0" borderId="0" xfId="0" applyFont="1">
      <alignment vertical="center"/>
    </xf>
    <xf numFmtId="176" fontId="18" fillId="0" borderId="1" xfId="0" applyNumberFormat="1" applyFont="1" applyBorder="1" applyAlignment="1">
      <alignment horizontal="right" vertical="center"/>
    </xf>
    <xf numFmtId="176" fontId="18" fillId="0" borderId="1" xfId="0" applyNumberFormat="1" applyFont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/>
    </xf>
    <xf numFmtId="176" fontId="16" fillId="3" borderId="1" xfId="0" applyNumberFormat="1" applyFont="1" applyFill="1" applyBorder="1" applyAlignment="1">
      <alignment horizontal="center" vertical="center"/>
    </xf>
    <xf numFmtId="176" fontId="16" fillId="3" borderId="1" xfId="0" applyNumberFormat="1" applyFont="1" applyFill="1" applyBorder="1" applyAlignment="1">
      <alignment horizontal="right" vertical="center"/>
    </xf>
    <xf numFmtId="176" fontId="16" fillId="3" borderId="1" xfId="0" applyNumberFormat="1" applyFont="1" applyFill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1" xfId="0" applyFont="1" applyBorder="1">
      <alignment vertical="center"/>
    </xf>
    <xf numFmtId="176" fontId="18" fillId="0" borderId="0" xfId="0" applyNumberFormat="1" applyFont="1">
      <alignment vertical="center"/>
    </xf>
    <xf numFmtId="0" fontId="18" fillId="3" borderId="1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center" vertical="center"/>
    </xf>
    <xf numFmtId="0" fontId="18" fillId="3" borderId="1" xfId="0" applyFont="1" applyFill="1" applyBorder="1">
      <alignment vertical="center"/>
    </xf>
    <xf numFmtId="0" fontId="18" fillId="0" borderId="0" xfId="0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shrinkToFit="1"/>
    </xf>
    <xf numFmtId="177" fontId="14" fillId="0" borderId="0" xfId="0" applyNumberFormat="1" applyFont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shrinkToFit="1"/>
    </xf>
    <xf numFmtId="177" fontId="20" fillId="2" borderId="1" xfId="0" applyNumberFormat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14" fillId="7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right" vertical="center"/>
    </xf>
    <xf numFmtId="0" fontId="21" fillId="3" borderId="1" xfId="0" applyFont="1" applyFill="1" applyBorder="1" applyAlignment="1">
      <alignment horizontal="center" vertical="center"/>
    </xf>
    <xf numFmtId="14" fontId="21" fillId="3" borderId="1" xfId="0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center"/>
    </xf>
    <xf numFmtId="177" fontId="13" fillId="3" borderId="1" xfId="24" applyNumberFormat="1" applyFont="1" applyFill="1" applyBorder="1" applyAlignment="1">
      <alignment horizontal="right" vertical="center"/>
    </xf>
    <xf numFmtId="0" fontId="21" fillId="0" borderId="0" xfId="0" applyFont="1">
      <alignment vertical="center"/>
    </xf>
    <xf numFmtId="14" fontId="20" fillId="0" borderId="2" xfId="0" applyNumberFormat="1" applyFont="1" applyFill="1" applyBorder="1" applyAlignment="1">
      <alignment horizontal="center" vertical="center" shrinkToFit="1"/>
    </xf>
    <xf numFmtId="0" fontId="21" fillId="3" borderId="1" xfId="0" applyNumberFormat="1" applyFont="1" applyFill="1" applyBorder="1" applyAlignment="1">
      <alignment horizontal="center" vertical="center"/>
    </xf>
    <xf numFmtId="14" fontId="20" fillId="0" borderId="1" xfId="0" applyNumberFormat="1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76" fontId="21" fillId="3" borderId="1" xfId="0" applyNumberFormat="1" applyFont="1" applyFill="1" applyBorder="1" applyAlignment="1">
      <alignment horizontal="right" vertical="center"/>
    </xf>
    <xf numFmtId="41" fontId="21" fillId="0" borderId="0" xfId="10" applyFont="1" applyBorder="1" applyAlignment="1">
      <alignment vertical="center"/>
    </xf>
    <xf numFmtId="0" fontId="14" fillId="0" borderId="0" xfId="0" applyFont="1" applyAlignment="1"/>
    <xf numFmtId="0" fontId="20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/>
    </xf>
    <xf numFmtId="3" fontId="20" fillId="0" borderId="1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176" fontId="21" fillId="3" borderId="1" xfId="0" applyNumberFormat="1" applyFont="1" applyFill="1" applyBorder="1" applyAlignment="1">
      <alignment horizontal="center" vertical="center"/>
    </xf>
  </cellXfs>
  <cellStyles count="49">
    <cellStyle name="Normal" xfId="15"/>
    <cellStyle name="Normal 2" xfId="43"/>
    <cellStyle name="Normal 3" xfId="48"/>
    <cellStyle name="강조색4 2" xfId="4"/>
    <cellStyle name="강조색5 2" xfId="5"/>
    <cellStyle name="강조색6 2" xfId="6"/>
    <cellStyle name="백분율 2" xfId="8"/>
    <cellStyle name="백분율 3" xfId="7"/>
    <cellStyle name="쉼표 [0]" xfId="24" builtinId="6"/>
    <cellStyle name="쉼표 [0] 2" xfId="1"/>
    <cellStyle name="쉼표 [0] 2 2" xfId="10"/>
    <cellStyle name="쉼표 [0] 2 2 2" xfId="38"/>
    <cellStyle name="쉼표 [0] 2 3" xfId="34"/>
    <cellStyle name="쉼표 [0] 2 4" xfId="36"/>
    <cellStyle name="쉼표 [0] 3" xfId="9"/>
    <cellStyle name="쉼표 [0] 3 2" xfId="18"/>
    <cellStyle name="쉼표 [0] 3 2 2" xfId="40"/>
    <cellStyle name="쉼표 [0] 3 3" xfId="37"/>
    <cellStyle name="쉼표 [0] 4" xfId="17"/>
    <cellStyle name="쉼표 [0] 4 2" xfId="39"/>
    <cellStyle name="쉼표 [0] 5" xfId="41"/>
    <cellStyle name="표준" xfId="0" builtinId="0"/>
    <cellStyle name="표준 10" xfId="21"/>
    <cellStyle name="표준 10 2" xfId="22"/>
    <cellStyle name="표준 11" xfId="23"/>
    <cellStyle name="표준 11 2" xfId="31"/>
    <cellStyle name="표준 13" xfId="32"/>
    <cellStyle name="표준 17" xfId="42"/>
    <cellStyle name="표준 19" xfId="46"/>
    <cellStyle name="표준 2" xfId="2"/>
    <cellStyle name="표준 2 2" xfId="11"/>
    <cellStyle name="표준 2 3" xfId="19"/>
    <cellStyle name="표준 2 4" xfId="16"/>
    <cellStyle name="표준 2 5" xfId="26"/>
    <cellStyle name="표준 20" xfId="45"/>
    <cellStyle name="표준 21" xfId="47"/>
    <cellStyle name="표준 3" xfId="12"/>
    <cellStyle name="표준 3 10" xfId="33"/>
    <cellStyle name="표준 3 2" xfId="20"/>
    <cellStyle name="표준 3 2 2" xfId="27"/>
    <cellStyle name="표준 3 3" xfId="25"/>
    <cellStyle name="표준 3 4" xfId="28"/>
    <cellStyle name="표준 3 5" xfId="29"/>
    <cellStyle name="표준 4" xfId="13"/>
    <cellStyle name="표준 5" xfId="3"/>
    <cellStyle name="표준 5 2" xfId="30"/>
    <cellStyle name="표준 7" xfId="35"/>
    <cellStyle name="표준 7 3" xfId="44"/>
    <cellStyle name="표준 9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="85" zoomScaleNormal="85" workbookViewId="0">
      <selection activeCell="C5" sqref="C5"/>
    </sheetView>
  </sheetViews>
  <sheetFormatPr defaultRowHeight="16.5"/>
  <cols>
    <col min="1" max="1" width="25.75" style="5" customWidth="1"/>
    <col min="2" max="2" width="13.875" style="5" customWidth="1"/>
    <col min="3" max="3" width="17.875" style="5" customWidth="1"/>
    <col min="4" max="4" width="22.375" style="5" customWidth="1"/>
    <col min="5" max="5" width="9" style="5"/>
    <col min="6" max="6" width="11.75" style="5" bestFit="1" customWidth="1"/>
    <col min="7" max="16384" width="9" style="5"/>
  </cols>
  <sheetData>
    <row r="1" spans="1:5" s="3" customFormat="1" ht="27">
      <c r="A1" s="1" t="s">
        <v>46</v>
      </c>
      <c r="B1" s="1"/>
      <c r="C1" s="1"/>
      <c r="D1" s="1"/>
      <c r="E1" s="2"/>
    </row>
    <row r="2" spans="1:5" ht="18.75" customHeight="1">
      <c r="A2" s="4" t="s">
        <v>32</v>
      </c>
      <c r="B2" s="4"/>
      <c r="C2" s="4"/>
      <c r="D2" s="4"/>
      <c r="E2" s="4"/>
    </row>
    <row r="3" spans="1:5" ht="24.95" customHeight="1">
      <c r="A3" s="6" t="s">
        <v>187</v>
      </c>
      <c r="B3" s="4"/>
      <c r="C3" s="4"/>
      <c r="D3" s="4"/>
      <c r="E3" s="4"/>
    </row>
    <row r="4" spans="1:5" ht="24.95" customHeight="1"/>
    <row r="5" spans="1:5" s="8" customFormat="1" ht="24.95" customHeight="1">
      <c r="A5" s="7" t="s">
        <v>9</v>
      </c>
      <c r="B5" s="7" t="s">
        <v>188</v>
      </c>
      <c r="C5" s="7" t="s">
        <v>189</v>
      </c>
      <c r="D5" s="7" t="s">
        <v>10</v>
      </c>
    </row>
    <row r="6" spans="1:5" s="12" customFormat="1" ht="24.95" customHeight="1">
      <c r="A6" s="9" t="s">
        <v>190</v>
      </c>
      <c r="B6" s="10" t="s">
        <v>21</v>
      </c>
      <c r="C6" s="11">
        <v>0</v>
      </c>
      <c r="D6" s="10"/>
    </row>
    <row r="7" spans="1:5" s="12" customFormat="1" ht="24.95" customHeight="1">
      <c r="A7" s="9" t="s">
        <v>7</v>
      </c>
      <c r="B7" s="10">
        <f>세부사용현황!F18</f>
        <v>14</v>
      </c>
      <c r="C7" s="13">
        <f>세부사용현황!H18</f>
        <v>1557650</v>
      </c>
      <c r="D7" s="10"/>
    </row>
    <row r="8" spans="1:5" s="12" customFormat="1" ht="24.95" customHeight="1">
      <c r="A8" s="9" t="s">
        <v>8</v>
      </c>
      <c r="B8" s="10">
        <f>세부사용현황!F27</f>
        <v>8</v>
      </c>
      <c r="C8" s="13">
        <f>세부사용현황!H27</f>
        <v>723000</v>
      </c>
      <c r="D8" s="14"/>
    </row>
    <row r="9" spans="1:5" s="12" customFormat="1" ht="24.95" customHeight="1">
      <c r="A9" s="9" t="s">
        <v>22</v>
      </c>
      <c r="B9" s="10">
        <f>세부사용현황!F30</f>
        <v>2</v>
      </c>
      <c r="C9" s="13">
        <f>세부사용현황!H30</f>
        <v>68700</v>
      </c>
      <c r="D9" s="14"/>
    </row>
    <row r="10" spans="1:5" s="12" customFormat="1" ht="24.95" customHeight="1">
      <c r="A10" s="9" t="s">
        <v>23</v>
      </c>
      <c r="B10" s="10">
        <f>세부사용현황!F34</f>
        <v>3</v>
      </c>
      <c r="C10" s="13">
        <f>세부사용현황!H34</f>
        <v>365000</v>
      </c>
      <c r="D10" s="14"/>
    </row>
    <row r="11" spans="1:5" s="12" customFormat="1" ht="24.95" customHeight="1">
      <c r="A11" s="9" t="s">
        <v>24</v>
      </c>
      <c r="B11" s="10">
        <f>세부사용현황!F42</f>
        <v>7</v>
      </c>
      <c r="C11" s="13">
        <f>세부사용현황!H42</f>
        <v>301920</v>
      </c>
      <c r="D11" s="14"/>
    </row>
    <row r="12" spans="1:5" s="12" customFormat="1" ht="24.95" customHeight="1">
      <c r="A12" s="9" t="s">
        <v>25</v>
      </c>
      <c r="B12" s="10">
        <f>세부사용현황!F52</f>
        <v>1</v>
      </c>
      <c r="C12" s="13">
        <f>세부사용현황!H52</f>
        <v>842300</v>
      </c>
      <c r="D12" s="14"/>
    </row>
    <row r="13" spans="1:5" s="12" customFormat="1" ht="24.95" customHeight="1">
      <c r="A13" s="9" t="s">
        <v>26</v>
      </c>
      <c r="B13" s="10">
        <f>세부사용현황!F55</f>
        <v>2</v>
      </c>
      <c r="C13" s="13">
        <f>세부사용현황!H55</f>
        <v>220000</v>
      </c>
      <c r="D13" s="14"/>
    </row>
    <row r="14" spans="1:5" s="12" customFormat="1" ht="24.95" customHeight="1">
      <c r="A14" s="9" t="s">
        <v>28</v>
      </c>
      <c r="B14" s="10">
        <f>세부사용현황!F61</f>
        <v>5</v>
      </c>
      <c r="C14" s="13">
        <f>세부사용현황!H61</f>
        <v>419630</v>
      </c>
      <c r="D14" s="14"/>
    </row>
    <row r="15" spans="1:5" s="12" customFormat="1" ht="24.95" customHeight="1">
      <c r="A15" s="9" t="s">
        <v>27</v>
      </c>
      <c r="B15" s="10">
        <f>세부사용현황!F69</f>
        <v>7</v>
      </c>
      <c r="C15" s="13">
        <f>세부사용현황!H69</f>
        <v>578000</v>
      </c>
      <c r="D15" s="14"/>
    </row>
    <row r="16" spans="1:5" s="12" customFormat="1" ht="24.95" customHeight="1">
      <c r="A16" s="15" t="s">
        <v>12</v>
      </c>
      <c r="B16" s="16">
        <f>SUM(B7:B15)</f>
        <v>49</v>
      </c>
      <c r="C16" s="17">
        <f>SUM(C6:C15)</f>
        <v>5076200</v>
      </c>
      <c r="D16" s="18"/>
    </row>
    <row r="17" spans="1:6" s="12" customFormat="1" ht="24.95" customHeight="1">
      <c r="C17" s="19"/>
    </row>
    <row r="18" spans="1:6" s="12" customFormat="1" ht="24.95" customHeight="1">
      <c r="C18" s="19"/>
    </row>
    <row r="19" spans="1:6" s="12" customFormat="1" ht="24.95" customHeight="1">
      <c r="A19" s="6" t="s">
        <v>6</v>
      </c>
    </row>
    <row r="20" spans="1:6" s="12" customFormat="1" ht="24.95" customHeight="1"/>
    <row r="21" spans="1:6" s="12" customFormat="1" ht="24.95" customHeight="1">
      <c r="A21" s="7" t="s">
        <v>15</v>
      </c>
      <c r="B21" s="7" t="s">
        <v>191</v>
      </c>
      <c r="C21" s="7" t="s">
        <v>192</v>
      </c>
      <c r="D21" s="7" t="s">
        <v>10</v>
      </c>
    </row>
    <row r="22" spans="1:6" s="12" customFormat="1" ht="24.95" customHeight="1">
      <c r="A22" s="9" t="s">
        <v>13</v>
      </c>
      <c r="B22" s="10">
        <f>COUNTIF(세부사용현황!C4:C69,"내부직원 간담")</f>
        <v>27</v>
      </c>
      <c r="C22" s="13">
        <f>SUMIF(세부사용현황!$C$4:$C$68,A22,세부사용현황!$H$4:$H$68)</f>
        <v>2331520</v>
      </c>
      <c r="D22" s="20"/>
      <c r="F22" s="21"/>
    </row>
    <row r="23" spans="1:6" s="12" customFormat="1" ht="24.95" customHeight="1">
      <c r="A23" s="9" t="s">
        <v>5</v>
      </c>
      <c r="B23" s="10">
        <f>COUNTIF(세부사용현황!C4:C69,"유관기관 협의")</f>
        <v>28</v>
      </c>
      <c r="C23" s="13">
        <f>SUMIF(세부사용현황!$C$4:$C$68,A23,세부사용현황!$H$4:$H$68)</f>
        <v>2605050</v>
      </c>
      <c r="D23" s="20"/>
    </row>
    <row r="24" spans="1:6" s="12" customFormat="1" ht="24.95" customHeight="1">
      <c r="A24" s="9" t="s">
        <v>14</v>
      </c>
      <c r="B24" s="10">
        <f>COUNTIF(세부사용현황!C18:C70,"협동조합 관련")</f>
        <v>0</v>
      </c>
      <c r="C24" s="13">
        <f>SUMIF(세부사용현황!$C$4:$C$68,A24,세부사용현황!$H$4:$H$68)</f>
        <v>0</v>
      </c>
      <c r="D24" s="20"/>
    </row>
    <row r="25" spans="1:6" s="12" customFormat="1" ht="24.95" customHeight="1">
      <c r="A25" s="9" t="s">
        <v>16</v>
      </c>
      <c r="B25" s="10">
        <f>COUNTIF(세부사용현황!C18:C71,"기타사업 추진")</f>
        <v>2</v>
      </c>
      <c r="C25" s="13">
        <f>SUMIF(세부사용현황!$C$4:$C$68,A25,세부사용현황!$H$4:$H$68)</f>
        <v>139630</v>
      </c>
      <c r="D25" s="20"/>
    </row>
    <row r="26" spans="1:6" ht="24.95" customHeight="1">
      <c r="A26" s="22" t="s">
        <v>12</v>
      </c>
      <c r="B26" s="23">
        <f>SUM(B22:B25)</f>
        <v>57</v>
      </c>
      <c r="C26" s="17">
        <f>SUM(C22:C25)</f>
        <v>5076200</v>
      </c>
      <c r="D26" s="24"/>
    </row>
    <row r="27" spans="1:6" ht="24.95" customHeight="1"/>
    <row r="28" spans="1:6" ht="20.100000000000001" customHeight="1">
      <c r="A28" s="25" t="s">
        <v>33</v>
      </c>
    </row>
    <row r="29" spans="1:6" ht="20.100000000000001" customHeight="1"/>
    <row r="30" spans="1:6" ht="20.100000000000001" customHeight="1"/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7"/>
  <sheetViews>
    <sheetView tabSelected="1" zoomScale="85" zoomScaleNormal="85" workbookViewId="0">
      <pane xSplit="1" ySplit="3" topLeftCell="B33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21.95" customHeight="1"/>
  <cols>
    <col min="1" max="1" width="17.625" style="26" customWidth="1"/>
    <col min="2" max="2" width="14.625" style="26" bestFit="1" customWidth="1"/>
    <col min="3" max="3" width="16" style="27" customWidth="1"/>
    <col min="4" max="4" width="39.75" style="26" customWidth="1"/>
    <col min="5" max="5" width="41.5" style="26" customWidth="1"/>
    <col min="6" max="6" width="41.25" style="26" bestFit="1" customWidth="1"/>
    <col min="7" max="7" width="10.25" style="26" customWidth="1"/>
    <col min="8" max="8" width="12.5" style="28" customWidth="1"/>
    <col min="9" max="16384" width="9" style="5"/>
  </cols>
  <sheetData>
    <row r="1" spans="1:8" ht="26.25" customHeight="1">
      <c r="A1" s="1" t="str">
        <f>'공개 총괄'!A1</f>
        <v>2021년 2월 상근임원 업무추진비 사용현황</v>
      </c>
      <c r="B1" s="1"/>
      <c r="C1" s="1"/>
      <c r="D1" s="1"/>
      <c r="E1" s="1"/>
      <c r="F1" s="1"/>
      <c r="G1" s="1"/>
      <c r="H1" s="1"/>
    </row>
    <row r="2" spans="1:8" ht="11.25" customHeight="1"/>
    <row r="3" spans="1:8" s="32" customFormat="1" ht="15.95" customHeight="1">
      <c r="A3" s="29" t="s">
        <v>4</v>
      </c>
      <c r="B3" s="29" t="s">
        <v>0</v>
      </c>
      <c r="C3" s="30" t="s">
        <v>3</v>
      </c>
      <c r="D3" s="29" t="s">
        <v>18</v>
      </c>
      <c r="E3" s="29" t="s">
        <v>2</v>
      </c>
      <c r="F3" s="29" t="s">
        <v>19</v>
      </c>
      <c r="G3" s="29" t="s">
        <v>1</v>
      </c>
      <c r="H3" s="31" t="s">
        <v>20</v>
      </c>
    </row>
    <row r="4" spans="1:8" ht="16.5">
      <c r="A4" s="33" t="s">
        <v>7</v>
      </c>
      <c r="B4" s="33">
        <v>44228</v>
      </c>
      <c r="C4" s="33" t="s">
        <v>5</v>
      </c>
      <c r="D4" s="33" t="s">
        <v>34</v>
      </c>
      <c r="E4" s="33" t="s">
        <v>51</v>
      </c>
      <c r="F4" s="33" t="s">
        <v>40</v>
      </c>
      <c r="G4" s="33" t="s">
        <v>30</v>
      </c>
      <c r="H4" s="34">
        <v>136000</v>
      </c>
    </row>
    <row r="5" spans="1:8" ht="16.5">
      <c r="A5" s="33" t="s">
        <v>7</v>
      </c>
      <c r="B5" s="33">
        <v>44229</v>
      </c>
      <c r="C5" s="33" t="s">
        <v>5</v>
      </c>
      <c r="D5" s="33" t="s">
        <v>52</v>
      </c>
      <c r="E5" s="33" t="s">
        <v>53</v>
      </c>
      <c r="F5" s="33" t="s">
        <v>54</v>
      </c>
      <c r="G5" s="33" t="s">
        <v>30</v>
      </c>
      <c r="H5" s="34">
        <v>120000</v>
      </c>
    </row>
    <row r="6" spans="1:8" ht="16.5">
      <c r="A6" s="33" t="s">
        <v>7</v>
      </c>
      <c r="B6" s="33">
        <v>44229</v>
      </c>
      <c r="C6" s="33" t="s">
        <v>5</v>
      </c>
      <c r="D6" s="33" t="s">
        <v>34</v>
      </c>
      <c r="E6" s="33" t="s">
        <v>55</v>
      </c>
      <c r="F6" s="33" t="s">
        <v>40</v>
      </c>
      <c r="G6" s="33" t="s">
        <v>30</v>
      </c>
      <c r="H6" s="34">
        <v>172000</v>
      </c>
    </row>
    <row r="7" spans="1:8" ht="16.5">
      <c r="A7" s="33" t="s">
        <v>7</v>
      </c>
      <c r="B7" s="33">
        <v>44230</v>
      </c>
      <c r="C7" s="33" t="s">
        <v>5</v>
      </c>
      <c r="D7" s="33" t="s">
        <v>52</v>
      </c>
      <c r="E7" s="33" t="s">
        <v>56</v>
      </c>
      <c r="F7" s="33" t="s">
        <v>40</v>
      </c>
      <c r="G7" s="33" t="s">
        <v>30</v>
      </c>
      <c r="H7" s="34">
        <v>99000</v>
      </c>
    </row>
    <row r="8" spans="1:8" ht="16.5">
      <c r="A8" s="33" t="s">
        <v>7</v>
      </c>
      <c r="B8" s="33">
        <v>44231</v>
      </c>
      <c r="C8" s="33" t="s">
        <v>57</v>
      </c>
      <c r="D8" s="33" t="s">
        <v>52</v>
      </c>
      <c r="E8" s="33" t="s">
        <v>58</v>
      </c>
      <c r="F8" s="33" t="s">
        <v>40</v>
      </c>
      <c r="G8" s="33" t="s">
        <v>30</v>
      </c>
      <c r="H8" s="34">
        <v>143700</v>
      </c>
    </row>
    <row r="9" spans="1:8" ht="16.5">
      <c r="A9" s="33" t="s">
        <v>7</v>
      </c>
      <c r="B9" s="33">
        <v>44235</v>
      </c>
      <c r="C9" s="33" t="s">
        <v>5</v>
      </c>
      <c r="D9" s="33" t="s">
        <v>52</v>
      </c>
      <c r="E9" s="33" t="s">
        <v>59</v>
      </c>
      <c r="F9" s="33" t="s">
        <v>54</v>
      </c>
      <c r="G9" s="33" t="s">
        <v>30</v>
      </c>
      <c r="H9" s="34">
        <v>60000</v>
      </c>
    </row>
    <row r="10" spans="1:8" ht="16.5">
      <c r="A10" s="33" t="s">
        <v>7</v>
      </c>
      <c r="B10" s="33">
        <v>44245</v>
      </c>
      <c r="C10" s="33" t="s">
        <v>60</v>
      </c>
      <c r="D10" s="33" t="s">
        <v>48</v>
      </c>
      <c r="E10" s="33" t="s">
        <v>61</v>
      </c>
      <c r="F10" s="33" t="s">
        <v>62</v>
      </c>
      <c r="G10" s="33" t="s">
        <v>30</v>
      </c>
      <c r="H10" s="34">
        <v>13800</v>
      </c>
    </row>
    <row r="11" spans="1:8" ht="16.5">
      <c r="A11" s="33" t="s">
        <v>7</v>
      </c>
      <c r="B11" s="33">
        <v>44245</v>
      </c>
      <c r="C11" s="33" t="s">
        <v>13</v>
      </c>
      <c r="D11" s="33" t="s">
        <v>63</v>
      </c>
      <c r="E11" s="33" t="s">
        <v>64</v>
      </c>
      <c r="F11" s="33" t="s">
        <v>49</v>
      </c>
      <c r="G11" s="33" t="s">
        <v>30</v>
      </c>
      <c r="H11" s="34">
        <v>122000</v>
      </c>
    </row>
    <row r="12" spans="1:8" ht="16.5">
      <c r="A12" s="33" t="s">
        <v>7</v>
      </c>
      <c r="B12" s="33">
        <v>44245</v>
      </c>
      <c r="C12" s="33" t="s">
        <v>57</v>
      </c>
      <c r="D12" s="33" t="s">
        <v>52</v>
      </c>
      <c r="E12" s="33" t="s">
        <v>65</v>
      </c>
      <c r="F12" s="33" t="s">
        <v>40</v>
      </c>
      <c r="G12" s="33" t="s">
        <v>30</v>
      </c>
      <c r="H12" s="34">
        <v>217000</v>
      </c>
    </row>
    <row r="13" spans="1:8" ht="16.5">
      <c r="A13" s="33" t="s">
        <v>7</v>
      </c>
      <c r="B13" s="33">
        <v>44249</v>
      </c>
      <c r="C13" s="33" t="s">
        <v>5</v>
      </c>
      <c r="D13" s="33" t="s">
        <v>34</v>
      </c>
      <c r="E13" s="33" t="s">
        <v>66</v>
      </c>
      <c r="F13" s="33" t="s">
        <v>40</v>
      </c>
      <c r="G13" s="33" t="s">
        <v>30</v>
      </c>
      <c r="H13" s="34">
        <v>155000</v>
      </c>
    </row>
    <row r="14" spans="1:8" ht="16.5">
      <c r="A14" s="33" t="s">
        <v>7</v>
      </c>
      <c r="B14" s="33">
        <v>44250</v>
      </c>
      <c r="C14" s="33" t="s">
        <v>5</v>
      </c>
      <c r="D14" s="33" t="s">
        <v>67</v>
      </c>
      <c r="E14" s="33" t="s">
        <v>68</v>
      </c>
      <c r="F14" s="33" t="s">
        <v>50</v>
      </c>
      <c r="G14" s="33" t="s">
        <v>30</v>
      </c>
      <c r="H14" s="34">
        <v>96000</v>
      </c>
    </row>
    <row r="15" spans="1:8" ht="16.5">
      <c r="A15" s="33" t="s">
        <v>7</v>
      </c>
      <c r="B15" s="33">
        <v>44252</v>
      </c>
      <c r="C15" s="33" t="s">
        <v>57</v>
      </c>
      <c r="D15" s="33" t="s">
        <v>34</v>
      </c>
      <c r="E15" s="33" t="s">
        <v>69</v>
      </c>
      <c r="F15" s="33" t="s">
        <v>40</v>
      </c>
      <c r="G15" s="33" t="s">
        <v>30</v>
      </c>
      <c r="H15" s="34">
        <v>16650</v>
      </c>
    </row>
    <row r="16" spans="1:8" ht="16.5">
      <c r="A16" s="33" t="s">
        <v>7</v>
      </c>
      <c r="B16" s="33">
        <v>44252</v>
      </c>
      <c r="C16" s="33" t="s">
        <v>60</v>
      </c>
      <c r="D16" s="33" t="s">
        <v>63</v>
      </c>
      <c r="E16" s="33" t="s">
        <v>70</v>
      </c>
      <c r="F16" s="33" t="s">
        <v>41</v>
      </c>
      <c r="G16" s="33" t="s">
        <v>30</v>
      </c>
      <c r="H16" s="34">
        <v>60000</v>
      </c>
    </row>
    <row r="17" spans="1:9" ht="16.5">
      <c r="A17" s="33" t="s">
        <v>7</v>
      </c>
      <c r="B17" s="33">
        <v>44253</v>
      </c>
      <c r="C17" s="33" t="s">
        <v>57</v>
      </c>
      <c r="D17" s="33" t="s">
        <v>52</v>
      </c>
      <c r="E17" s="33" t="s">
        <v>71</v>
      </c>
      <c r="F17" s="33" t="s">
        <v>40</v>
      </c>
      <c r="G17" s="33" t="s">
        <v>30</v>
      </c>
      <c r="H17" s="34">
        <v>146500</v>
      </c>
    </row>
    <row r="18" spans="1:9" s="40" customFormat="1" ht="15.95" customHeight="1">
      <c r="A18" s="35" t="s">
        <v>11</v>
      </c>
      <c r="B18" s="36"/>
      <c r="C18" s="37"/>
      <c r="D18" s="35"/>
      <c r="E18" s="35"/>
      <c r="F18" s="35">
        <f>COUNTA(F4:F17)</f>
        <v>14</v>
      </c>
      <c r="G18" s="38"/>
      <c r="H18" s="39">
        <f>SUM(H4:H17)</f>
        <v>1557650</v>
      </c>
    </row>
    <row r="19" spans="1:9" ht="16.5">
      <c r="A19" s="41" t="s">
        <v>8</v>
      </c>
      <c r="B19" s="41">
        <v>44229</v>
      </c>
      <c r="C19" s="41" t="s">
        <v>5</v>
      </c>
      <c r="D19" s="41" t="s">
        <v>73</v>
      </c>
      <c r="E19" s="41" t="s">
        <v>74</v>
      </c>
      <c r="F19" s="41" t="s">
        <v>40</v>
      </c>
      <c r="G19" s="41" t="s">
        <v>30</v>
      </c>
      <c r="H19" s="34">
        <v>124000</v>
      </c>
    </row>
    <row r="20" spans="1:9" ht="16.5">
      <c r="A20" s="41" t="s">
        <v>8</v>
      </c>
      <c r="B20" s="41">
        <v>44232</v>
      </c>
      <c r="C20" s="41" t="s">
        <v>5</v>
      </c>
      <c r="D20" s="41" t="s">
        <v>72</v>
      </c>
      <c r="E20" s="41" t="s">
        <v>75</v>
      </c>
      <c r="F20" s="41" t="s">
        <v>76</v>
      </c>
      <c r="G20" s="41" t="s">
        <v>30</v>
      </c>
      <c r="H20" s="34">
        <v>19800</v>
      </c>
    </row>
    <row r="21" spans="1:9" ht="16.5">
      <c r="A21" s="41" t="s">
        <v>8</v>
      </c>
      <c r="B21" s="41">
        <v>44232</v>
      </c>
      <c r="C21" s="41" t="s">
        <v>77</v>
      </c>
      <c r="D21" s="41" t="s">
        <v>72</v>
      </c>
      <c r="E21" s="41" t="s">
        <v>78</v>
      </c>
      <c r="F21" s="41" t="s">
        <v>76</v>
      </c>
      <c r="G21" s="41" t="s">
        <v>30</v>
      </c>
      <c r="H21" s="34">
        <v>33200</v>
      </c>
    </row>
    <row r="22" spans="1:9" ht="16.5">
      <c r="A22" s="41" t="s">
        <v>8</v>
      </c>
      <c r="B22" s="41">
        <v>44236</v>
      </c>
      <c r="C22" s="41" t="s">
        <v>79</v>
      </c>
      <c r="D22" s="41" t="s">
        <v>80</v>
      </c>
      <c r="E22" s="41" t="s">
        <v>81</v>
      </c>
      <c r="F22" s="41" t="s">
        <v>35</v>
      </c>
      <c r="G22" s="41" t="s">
        <v>30</v>
      </c>
      <c r="H22" s="34">
        <v>116000</v>
      </c>
    </row>
    <row r="23" spans="1:9" ht="16.5">
      <c r="A23" s="41" t="s">
        <v>82</v>
      </c>
      <c r="B23" s="41">
        <v>44242</v>
      </c>
      <c r="C23" s="41" t="s">
        <v>77</v>
      </c>
      <c r="D23" s="41" t="s">
        <v>73</v>
      </c>
      <c r="E23" s="41" t="s">
        <v>83</v>
      </c>
      <c r="F23" s="41" t="s">
        <v>40</v>
      </c>
      <c r="G23" s="41" t="s">
        <v>30</v>
      </c>
      <c r="H23" s="34">
        <v>87000</v>
      </c>
    </row>
    <row r="24" spans="1:9" ht="16.5">
      <c r="A24" s="41" t="s">
        <v>82</v>
      </c>
      <c r="B24" s="41">
        <v>44246</v>
      </c>
      <c r="C24" s="41" t="s">
        <v>77</v>
      </c>
      <c r="D24" s="41" t="s">
        <v>84</v>
      </c>
      <c r="E24" s="41" t="s">
        <v>85</v>
      </c>
      <c r="F24" s="41" t="s">
        <v>40</v>
      </c>
      <c r="G24" s="41" t="s">
        <v>30</v>
      </c>
      <c r="H24" s="34">
        <v>87000</v>
      </c>
    </row>
    <row r="25" spans="1:9" ht="16.5">
      <c r="A25" s="41" t="s">
        <v>82</v>
      </c>
      <c r="B25" s="41">
        <v>44249</v>
      </c>
      <c r="C25" s="41" t="s">
        <v>13</v>
      </c>
      <c r="D25" s="41" t="s">
        <v>86</v>
      </c>
      <c r="E25" s="41" t="s">
        <v>87</v>
      </c>
      <c r="F25" s="41" t="s">
        <v>88</v>
      </c>
      <c r="G25" s="41" t="s">
        <v>30</v>
      </c>
      <c r="H25" s="34">
        <v>140000</v>
      </c>
    </row>
    <row r="26" spans="1:9" ht="16.5">
      <c r="A26" s="41" t="s">
        <v>82</v>
      </c>
      <c r="B26" s="41">
        <v>44250</v>
      </c>
      <c r="C26" s="41" t="s">
        <v>13</v>
      </c>
      <c r="D26" s="41" t="s">
        <v>86</v>
      </c>
      <c r="E26" s="41" t="s">
        <v>85</v>
      </c>
      <c r="F26" s="41" t="s">
        <v>89</v>
      </c>
      <c r="G26" s="41" t="s">
        <v>30</v>
      </c>
      <c r="H26" s="34">
        <v>116000</v>
      </c>
    </row>
    <row r="27" spans="1:9" s="40" customFormat="1" ht="15.95" customHeight="1">
      <c r="A27" s="35" t="s">
        <v>11</v>
      </c>
      <c r="B27" s="36"/>
      <c r="C27" s="37"/>
      <c r="D27" s="42"/>
      <c r="E27" s="35"/>
      <c r="F27" s="35">
        <f>COUNTA(F19:F26)</f>
        <v>8</v>
      </c>
      <c r="G27" s="35"/>
      <c r="H27" s="39">
        <f>SUM(H19:H26)</f>
        <v>723000</v>
      </c>
    </row>
    <row r="28" spans="1:9" s="46" customFormat="1" ht="15.95" customHeight="1">
      <c r="A28" s="43" t="s">
        <v>22</v>
      </c>
      <c r="B28" s="43">
        <v>44231</v>
      </c>
      <c r="C28" s="43" t="s">
        <v>31</v>
      </c>
      <c r="D28" s="43" t="s">
        <v>47</v>
      </c>
      <c r="E28" s="43" t="s">
        <v>44</v>
      </c>
      <c r="F28" s="44" t="s">
        <v>43</v>
      </c>
      <c r="G28" s="45" t="s">
        <v>36</v>
      </c>
      <c r="H28" s="34">
        <v>12700</v>
      </c>
    </row>
    <row r="29" spans="1:9" s="46" customFormat="1" ht="15.95" customHeight="1">
      <c r="A29" s="43" t="s">
        <v>22</v>
      </c>
      <c r="B29" s="43">
        <v>44237</v>
      </c>
      <c r="C29" s="43" t="s">
        <v>13</v>
      </c>
      <c r="D29" s="43" t="s">
        <v>90</v>
      </c>
      <c r="E29" s="43" t="s">
        <v>42</v>
      </c>
      <c r="F29" s="44" t="s">
        <v>91</v>
      </c>
      <c r="G29" s="45" t="s">
        <v>30</v>
      </c>
      <c r="H29" s="34">
        <v>56000</v>
      </c>
    </row>
    <row r="30" spans="1:9" s="40" customFormat="1" ht="15.95" customHeight="1">
      <c r="A30" s="37" t="s">
        <v>11</v>
      </c>
      <c r="B30" s="35"/>
      <c r="C30" s="37"/>
      <c r="D30" s="42"/>
      <c r="E30" s="35"/>
      <c r="F30" s="35">
        <f>COUNTA(F28:F29)</f>
        <v>2</v>
      </c>
      <c r="G30" s="35"/>
      <c r="H30" s="47">
        <f>SUM(H28:H29)</f>
        <v>68700</v>
      </c>
    </row>
    <row r="31" spans="1:9" s="49" customFormat="1" ht="15.95" customHeight="1">
      <c r="A31" s="43" t="s">
        <v>23</v>
      </c>
      <c r="B31" s="43">
        <v>44246</v>
      </c>
      <c r="C31" s="43" t="s">
        <v>92</v>
      </c>
      <c r="D31" s="43" t="s">
        <v>93</v>
      </c>
      <c r="E31" s="43" t="s">
        <v>94</v>
      </c>
      <c r="F31" s="43" t="s">
        <v>95</v>
      </c>
      <c r="G31" s="43" t="s">
        <v>30</v>
      </c>
      <c r="H31" s="34">
        <v>233000</v>
      </c>
      <c r="I31" s="48"/>
    </row>
    <row r="32" spans="1:9" s="49" customFormat="1" ht="15.95" customHeight="1">
      <c r="A32" s="43" t="s">
        <v>23</v>
      </c>
      <c r="B32" s="43">
        <v>44237</v>
      </c>
      <c r="C32" s="43" t="s">
        <v>92</v>
      </c>
      <c r="D32" s="43" t="s">
        <v>93</v>
      </c>
      <c r="E32" s="43" t="s">
        <v>96</v>
      </c>
      <c r="F32" s="43" t="s">
        <v>95</v>
      </c>
      <c r="G32" s="43" t="s">
        <v>30</v>
      </c>
      <c r="H32" s="34">
        <v>100000</v>
      </c>
      <c r="I32" s="48"/>
    </row>
    <row r="33" spans="1:9" s="49" customFormat="1" ht="15.95" customHeight="1">
      <c r="A33" s="43" t="s">
        <v>23</v>
      </c>
      <c r="B33" s="43">
        <v>44252</v>
      </c>
      <c r="C33" s="43" t="s">
        <v>97</v>
      </c>
      <c r="D33" s="43" t="s">
        <v>98</v>
      </c>
      <c r="E33" s="43" t="s">
        <v>99</v>
      </c>
      <c r="F33" s="43" t="s">
        <v>100</v>
      </c>
      <c r="G33" s="43" t="s">
        <v>30</v>
      </c>
      <c r="H33" s="34">
        <v>32000</v>
      </c>
      <c r="I33" s="48"/>
    </row>
    <row r="34" spans="1:9" s="50" customFormat="1" ht="15.95" customHeight="1">
      <c r="A34" s="37" t="s">
        <v>11</v>
      </c>
      <c r="B34" s="35"/>
      <c r="C34" s="37"/>
      <c r="D34" s="42"/>
      <c r="E34" s="35"/>
      <c r="F34" s="35">
        <f>COUNTA(F31:F33)</f>
        <v>3</v>
      </c>
      <c r="G34" s="35"/>
      <c r="H34" s="47">
        <f>SUM(H31:H33)</f>
        <v>365000</v>
      </c>
    </row>
    <row r="35" spans="1:9" s="51" customFormat="1" ht="15.95" customHeight="1">
      <c r="A35" s="43" t="s">
        <v>24</v>
      </c>
      <c r="B35" s="43" t="s">
        <v>106</v>
      </c>
      <c r="C35" s="43" t="s">
        <v>97</v>
      </c>
      <c r="D35" s="43" t="s">
        <v>101</v>
      </c>
      <c r="E35" s="43" t="s">
        <v>107</v>
      </c>
      <c r="F35" s="43" t="s">
        <v>100</v>
      </c>
      <c r="G35" s="43" t="s">
        <v>102</v>
      </c>
      <c r="H35" s="34">
        <v>35500</v>
      </c>
    </row>
    <row r="36" spans="1:9" s="51" customFormat="1" ht="15.95" customHeight="1">
      <c r="A36" s="43" t="s">
        <v>103</v>
      </c>
      <c r="B36" s="43" t="s">
        <v>108</v>
      </c>
      <c r="C36" s="43" t="s">
        <v>97</v>
      </c>
      <c r="D36" s="43" t="s">
        <v>101</v>
      </c>
      <c r="E36" s="43" t="s">
        <v>109</v>
      </c>
      <c r="F36" s="43" t="s">
        <v>100</v>
      </c>
      <c r="G36" s="43" t="s">
        <v>102</v>
      </c>
      <c r="H36" s="34">
        <v>13500</v>
      </c>
    </row>
    <row r="37" spans="1:9" s="51" customFormat="1" ht="15.95" customHeight="1">
      <c r="A37" s="43" t="s">
        <v>103</v>
      </c>
      <c r="B37" s="43" t="s">
        <v>108</v>
      </c>
      <c r="C37" s="43" t="s">
        <v>97</v>
      </c>
      <c r="D37" s="43" t="s">
        <v>104</v>
      </c>
      <c r="E37" s="43" t="s">
        <v>110</v>
      </c>
      <c r="F37" s="43" t="s">
        <v>100</v>
      </c>
      <c r="G37" s="43" t="s">
        <v>102</v>
      </c>
      <c r="H37" s="34">
        <v>30000</v>
      </c>
    </row>
    <row r="38" spans="1:9" s="51" customFormat="1" ht="15.95" customHeight="1">
      <c r="A38" s="43" t="s">
        <v>103</v>
      </c>
      <c r="B38" s="43" t="s">
        <v>111</v>
      </c>
      <c r="C38" s="43" t="s">
        <v>92</v>
      </c>
      <c r="D38" s="43" t="s">
        <v>112</v>
      </c>
      <c r="E38" s="43" t="s">
        <v>113</v>
      </c>
      <c r="F38" s="43" t="s">
        <v>43</v>
      </c>
      <c r="G38" s="43" t="s">
        <v>114</v>
      </c>
      <c r="H38" s="34">
        <v>5500</v>
      </c>
    </row>
    <row r="39" spans="1:9" s="51" customFormat="1" ht="15.95" customHeight="1">
      <c r="A39" s="43" t="s">
        <v>115</v>
      </c>
      <c r="B39" s="43" t="s">
        <v>116</v>
      </c>
      <c r="C39" s="43" t="s">
        <v>13</v>
      </c>
      <c r="D39" s="43" t="s">
        <v>117</v>
      </c>
      <c r="E39" s="43" t="s">
        <v>118</v>
      </c>
      <c r="F39" s="43" t="s">
        <v>35</v>
      </c>
      <c r="G39" s="43" t="s">
        <v>30</v>
      </c>
      <c r="H39" s="34">
        <v>15000</v>
      </c>
    </row>
    <row r="40" spans="1:9" s="51" customFormat="1" ht="15.95" customHeight="1">
      <c r="A40" s="43" t="s">
        <v>115</v>
      </c>
      <c r="B40" s="43" t="s">
        <v>119</v>
      </c>
      <c r="C40" s="43" t="s">
        <v>13</v>
      </c>
      <c r="D40" s="43" t="s">
        <v>120</v>
      </c>
      <c r="E40" s="43" t="s">
        <v>121</v>
      </c>
      <c r="F40" s="43" t="s">
        <v>35</v>
      </c>
      <c r="G40" s="43" t="s">
        <v>30</v>
      </c>
      <c r="H40" s="34">
        <v>63000</v>
      </c>
    </row>
    <row r="41" spans="1:9" s="51" customFormat="1" ht="15.95" customHeight="1">
      <c r="A41" s="43" t="s">
        <v>115</v>
      </c>
      <c r="B41" s="43" t="s">
        <v>119</v>
      </c>
      <c r="C41" s="43" t="s">
        <v>122</v>
      </c>
      <c r="D41" s="43" t="s">
        <v>123</v>
      </c>
      <c r="E41" s="43" t="s">
        <v>124</v>
      </c>
      <c r="F41" s="43" t="s">
        <v>125</v>
      </c>
      <c r="G41" s="43" t="s">
        <v>30</v>
      </c>
      <c r="H41" s="34">
        <v>139420</v>
      </c>
    </row>
    <row r="42" spans="1:9" s="40" customFormat="1" ht="15.95" customHeight="1">
      <c r="A42" s="37" t="s">
        <v>105</v>
      </c>
      <c r="B42" s="35"/>
      <c r="C42" s="37"/>
      <c r="D42" s="42"/>
      <c r="E42" s="35"/>
      <c r="F42" s="35">
        <f>COUNTA(F35:F41)</f>
        <v>7</v>
      </c>
      <c r="G42" s="35"/>
      <c r="H42" s="39">
        <f>SUM(H35:H41)</f>
        <v>301920</v>
      </c>
    </row>
    <row r="43" spans="1:9" ht="16.5">
      <c r="A43" s="52" t="s">
        <v>25</v>
      </c>
      <c r="B43" s="43">
        <v>44229</v>
      </c>
      <c r="C43" s="43" t="s">
        <v>13</v>
      </c>
      <c r="D43" s="43" t="s">
        <v>127</v>
      </c>
      <c r="E43" s="43" t="s">
        <v>128</v>
      </c>
      <c r="F43" s="43" t="s">
        <v>126</v>
      </c>
      <c r="G43" s="43" t="s">
        <v>129</v>
      </c>
      <c r="H43" s="34">
        <v>105000</v>
      </c>
    </row>
    <row r="44" spans="1:9" ht="16.5">
      <c r="A44" s="52" t="s">
        <v>25</v>
      </c>
      <c r="B44" s="43">
        <v>44230</v>
      </c>
      <c r="C44" s="43" t="s">
        <v>13</v>
      </c>
      <c r="D44" s="43" t="s">
        <v>80</v>
      </c>
      <c r="E44" s="43" t="s">
        <v>130</v>
      </c>
      <c r="F44" s="43" t="s">
        <v>131</v>
      </c>
      <c r="G44" s="43" t="s">
        <v>129</v>
      </c>
      <c r="H44" s="34">
        <v>92000</v>
      </c>
    </row>
    <row r="45" spans="1:9" ht="16.5">
      <c r="A45" s="52" t="s">
        <v>25</v>
      </c>
      <c r="B45" s="43">
        <v>44230</v>
      </c>
      <c r="C45" s="43" t="s">
        <v>132</v>
      </c>
      <c r="D45" s="43" t="s">
        <v>127</v>
      </c>
      <c r="E45" s="43" t="s">
        <v>133</v>
      </c>
      <c r="F45" s="43" t="s">
        <v>134</v>
      </c>
      <c r="G45" s="43" t="s">
        <v>30</v>
      </c>
      <c r="H45" s="34">
        <v>102300</v>
      </c>
    </row>
    <row r="46" spans="1:9" ht="16.5">
      <c r="A46" s="52" t="s">
        <v>25</v>
      </c>
      <c r="B46" s="43">
        <v>44237</v>
      </c>
      <c r="C46" s="43" t="s">
        <v>13</v>
      </c>
      <c r="D46" s="43" t="s">
        <v>127</v>
      </c>
      <c r="E46" s="43" t="s">
        <v>135</v>
      </c>
      <c r="F46" s="43" t="s">
        <v>134</v>
      </c>
      <c r="G46" s="43" t="s">
        <v>30</v>
      </c>
      <c r="H46" s="34">
        <v>72000</v>
      </c>
    </row>
    <row r="47" spans="1:9" ht="16.5">
      <c r="A47" s="52" t="s">
        <v>25</v>
      </c>
      <c r="B47" s="43">
        <v>44245</v>
      </c>
      <c r="C47" s="43" t="s">
        <v>132</v>
      </c>
      <c r="D47" s="43" t="s">
        <v>127</v>
      </c>
      <c r="E47" s="43" t="s">
        <v>130</v>
      </c>
      <c r="F47" s="43" t="s">
        <v>126</v>
      </c>
      <c r="G47" s="43" t="s">
        <v>30</v>
      </c>
      <c r="H47" s="34">
        <v>142000</v>
      </c>
    </row>
    <row r="48" spans="1:9" ht="16.5">
      <c r="A48" s="52" t="s">
        <v>25</v>
      </c>
      <c r="B48" s="43">
        <v>44249</v>
      </c>
      <c r="C48" s="43" t="s">
        <v>13</v>
      </c>
      <c r="D48" s="43" t="s">
        <v>80</v>
      </c>
      <c r="E48" s="43" t="s">
        <v>136</v>
      </c>
      <c r="F48" s="43" t="s">
        <v>126</v>
      </c>
      <c r="G48" s="43" t="s">
        <v>30</v>
      </c>
      <c r="H48" s="34">
        <v>42000</v>
      </c>
    </row>
    <row r="49" spans="1:17" ht="16.5">
      <c r="A49" s="52" t="s">
        <v>25</v>
      </c>
      <c r="B49" s="43">
        <v>44250</v>
      </c>
      <c r="C49" s="43" t="s">
        <v>13</v>
      </c>
      <c r="D49" s="43" t="s">
        <v>80</v>
      </c>
      <c r="E49" s="43" t="s">
        <v>136</v>
      </c>
      <c r="F49" s="43" t="s">
        <v>126</v>
      </c>
      <c r="G49" s="43" t="s">
        <v>30</v>
      </c>
      <c r="H49" s="34">
        <v>28000</v>
      </c>
    </row>
    <row r="50" spans="1:17" ht="16.5">
      <c r="A50" s="52" t="s">
        <v>25</v>
      </c>
      <c r="B50" s="43">
        <v>44251</v>
      </c>
      <c r="C50" s="43" t="s">
        <v>13</v>
      </c>
      <c r="D50" s="43" t="s">
        <v>80</v>
      </c>
      <c r="E50" s="43" t="s">
        <v>137</v>
      </c>
      <c r="F50" s="43" t="s">
        <v>126</v>
      </c>
      <c r="G50" s="43" t="s">
        <v>30</v>
      </c>
      <c r="H50" s="34">
        <v>239000</v>
      </c>
    </row>
    <row r="51" spans="1:17" ht="16.5">
      <c r="A51" s="52" t="s">
        <v>25</v>
      </c>
      <c r="B51" s="43">
        <v>44252</v>
      </c>
      <c r="C51" s="43" t="s">
        <v>5</v>
      </c>
      <c r="D51" s="43" t="s">
        <v>45</v>
      </c>
      <c r="E51" s="43" t="s">
        <v>138</v>
      </c>
      <c r="F51" s="43" t="s">
        <v>139</v>
      </c>
      <c r="G51" s="43" t="s">
        <v>30</v>
      </c>
      <c r="H51" s="34">
        <v>20000</v>
      </c>
    </row>
    <row r="52" spans="1:17" s="40" customFormat="1" ht="15.95" customHeight="1">
      <c r="A52" s="37" t="s">
        <v>11</v>
      </c>
      <c r="B52" s="35"/>
      <c r="C52" s="37"/>
      <c r="D52" s="42"/>
      <c r="E52" s="35"/>
      <c r="F52" s="35">
        <f>COUNTA(#REF!)</f>
        <v>1</v>
      </c>
      <c r="G52" s="35"/>
      <c r="H52" s="39">
        <f>SUM(H43:H51)</f>
        <v>842300</v>
      </c>
    </row>
    <row r="53" spans="1:17" s="54" customFormat="1" ht="16.5">
      <c r="A53" s="52" t="s">
        <v>26</v>
      </c>
      <c r="B53" s="43">
        <v>44236</v>
      </c>
      <c r="C53" s="43" t="s">
        <v>141</v>
      </c>
      <c r="D53" s="43" t="s">
        <v>142</v>
      </c>
      <c r="E53" s="43" t="s">
        <v>143</v>
      </c>
      <c r="F53" s="43" t="s">
        <v>43</v>
      </c>
      <c r="G53" s="43" t="s">
        <v>37</v>
      </c>
      <c r="H53" s="53">
        <v>56000</v>
      </c>
    </row>
    <row r="54" spans="1:17" s="54" customFormat="1" ht="16.5">
      <c r="A54" s="52" t="s">
        <v>26</v>
      </c>
      <c r="B54" s="43">
        <v>44244</v>
      </c>
      <c r="C54" s="43" t="s">
        <v>144</v>
      </c>
      <c r="D54" s="43" t="s">
        <v>145</v>
      </c>
      <c r="E54" s="43" t="s">
        <v>146</v>
      </c>
      <c r="F54" s="43" t="s">
        <v>147</v>
      </c>
      <c r="G54" s="43" t="s">
        <v>140</v>
      </c>
      <c r="H54" s="53">
        <v>164000</v>
      </c>
    </row>
    <row r="55" spans="1:17" s="32" customFormat="1" ht="15.95" customHeight="1">
      <c r="A55" s="37" t="s">
        <v>11</v>
      </c>
      <c r="B55" s="36"/>
      <c r="C55" s="37"/>
      <c r="D55" s="42"/>
      <c r="E55" s="35"/>
      <c r="F55" s="35">
        <f>COUNTA(F53:F54)</f>
        <v>2</v>
      </c>
      <c r="G55" s="35"/>
      <c r="H55" s="39">
        <f>SUM(H53:H54)</f>
        <v>220000</v>
      </c>
    </row>
    <row r="56" spans="1:17" s="32" customFormat="1" ht="15.75" customHeight="1">
      <c r="A56" s="52" t="s">
        <v>38</v>
      </c>
      <c r="B56" s="43" t="s">
        <v>148</v>
      </c>
      <c r="C56" s="43" t="s">
        <v>149</v>
      </c>
      <c r="D56" s="43" t="s">
        <v>150</v>
      </c>
      <c r="E56" s="43" t="s">
        <v>151</v>
      </c>
      <c r="F56" s="43" t="s">
        <v>152</v>
      </c>
      <c r="G56" s="52" t="s">
        <v>39</v>
      </c>
      <c r="H56" s="53">
        <v>131000</v>
      </c>
      <c r="J56" s="5"/>
      <c r="K56" s="5"/>
      <c r="L56" s="5"/>
      <c r="M56" s="5"/>
      <c r="N56" s="5"/>
      <c r="O56" s="5"/>
      <c r="P56" s="5"/>
      <c r="Q56" s="5"/>
    </row>
    <row r="57" spans="1:17" s="32" customFormat="1" ht="15.75" customHeight="1">
      <c r="A57" s="52" t="s">
        <v>28</v>
      </c>
      <c r="B57" s="43" t="s">
        <v>153</v>
      </c>
      <c r="C57" s="43" t="s">
        <v>154</v>
      </c>
      <c r="D57" s="43" t="s">
        <v>155</v>
      </c>
      <c r="E57" s="43" t="s">
        <v>156</v>
      </c>
      <c r="F57" s="43" t="s">
        <v>157</v>
      </c>
      <c r="G57" s="52" t="s">
        <v>30</v>
      </c>
      <c r="H57" s="53">
        <v>45000</v>
      </c>
      <c r="J57" s="5"/>
      <c r="K57" s="5"/>
      <c r="L57" s="5"/>
      <c r="M57" s="5"/>
      <c r="N57" s="5"/>
      <c r="O57" s="5"/>
      <c r="P57" s="5"/>
      <c r="Q57" s="5"/>
    </row>
    <row r="58" spans="1:17" s="32" customFormat="1" ht="15.75" customHeight="1">
      <c r="A58" s="52" t="s">
        <v>28</v>
      </c>
      <c r="B58" s="43" t="s">
        <v>158</v>
      </c>
      <c r="C58" s="43" t="s">
        <v>159</v>
      </c>
      <c r="D58" s="43" t="s">
        <v>160</v>
      </c>
      <c r="E58" s="43" t="s">
        <v>161</v>
      </c>
      <c r="F58" s="43" t="s">
        <v>162</v>
      </c>
      <c r="G58" s="52" t="s">
        <v>30</v>
      </c>
      <c r="H58" s="53">
        <v>27630</v>
      </c>
      <c r="J58" s="5"/>
      <c r="K58" s="5"/>
      <c r="L58" s="5"/>
      <c r="M58" s="5"/>
      <c r="N58" s="5"/>
      <c r="O58" s="5"/>
      <c r="P58" s="5"/>
      <c r="Q58" s="5"/>
    </row>
    <row r="59" spans="1:17" s="32" customFormat="1" ht="15.75" customHeight="1">
      <c r="A59" s="52" t="s">
        <v>28</v>
      </c>
      <c r="B59" s="43" t="s">
        <v>158</v>
      </c>
      <c r="C59" s="43" t="s">
        <v>16</v>
      </c>
      <c r="D59" s="43" t="s">
        <v>163</v>
      </c>
      <c r="E59" s="43" t="s">
        <v>164</v>
      </c>
      <c r="F59" s="43" t="s">
        <v>162</v>
      </c>
      <c r="G59" s="52" t="s">
        <v>30</v>
      </c>
      <c r="H59" s="53">
        <v>112000</v>
      </c>
      <c r="J59" s="5"/>
      <c r="K59" s="5"/>
      <c r="L59" s="5"/>
      <c r="M59" s="5"/>
      <c r="N59" s="5"/>
      <c r="O59" s="5"/>
      <c r="P59" s="5"/>
      <c r="Q59" s="5"/>
    </row>
    <row r="60" spans="1:17" s="32" customFormat="1" ht="15.75" customHeight="1">
      <c r="A60" s="52" t="s">
        <v>28</v>
      </c>
      <c r="B60" s="43" t="s">
        <v>165</v>
      </c>
      <c r="C60" s="43" t="s">
        <v>166</v>
      </c>
      <c r="D60" s="43" t="s">
        <v>167</v>
      </c>
      <c r="E60" s="43" t="s">
        <v>168</v>
      </c>
      <c r="F60" s="43" t="s">
        <v>169</v>
      </c>
      <c r="G60" s="52" t="s">
        <v>30</v>
      </c>
      <c r="H60" s="53">
        <v>104000</v>
      </c>
      <c r="J60" s="5"/>
      <c r="K60" s="5"/>
      <c r="L60" s="5"/>
      <c r="M60" s="5"/>
      <c r="N60" s="5"/>
      <c r="O60" s="5"/>
      <c r="P60" s="5"/>
      <c r="Q60" s="5"/>
    </row>
    <row r="61" spans="1:17" s="32" customFormat="1" ht="15.75" customHeight="1">
      <c r="A61" s="37" t="s">
        <v>29</v>
      </c>
      <c r="B61" s="36"/>
      <c r="C61" s="37"/>
      <c r="D61" s="42"/>
      <c r="E61" s="35"/>
      <c r="F61" s="35">
        <f>COUNTA(F56:F60)</f>
        <v>5</v>
      </c>
      <c r="G61" s="35"/>
      <c r="H61" s="39">
        <f>SUM(H56:H60)</f>
        <v>419630</v>
      </c>
      <c r="J61" s="5"/>
      <c r="K61" s="5"/>
      <c r="L61" s="5"/>
      <c r="M61" s="5"/>
      <c r="N61" s="5"/>
      <c r="O61" s="5"/>
      <c r="P61" s="5"/>
      <c r="Q61" s="5"/>
    </row>
    <row r="62" spans="1:17" s="32" customFormat="1" ht="15.75" customHeight="1">
      <c r="A62" s="43" t="s">
        <v>170</v>
      </c>
      <c r="B62" s="43">
        <v>44228</v>
      </c>
      <c r="C62" s="43" t="s">
        <v>171</v>
      </c>
      <c r="D62" s="43" t="s">
        <v>172</v>
      </c>
      <c r="E62" s="43" t="s">
        <v>173</v>
      </c>
      <c r="F62" s="43" t="s">
        <v>174</v>
      </c>
      <c r="G62" s="43" t="s">
        <v>175</v>
      </c>
      <c r="H62" s="53">
        <v>105000</v>
      </c>
      <c r="J62" s="5"/>
      <c r="K62" s="5"/>
      <c r="L62" s="5"/>
      <c r="M62" s="5"/>
      <c r="N62" s="5"/>
      <c r="O62" s="5"/>
      <c r="P62" s="5"/>
      <c r="Q62" s="5"/>
    </row>
    <row r="63" spans="1:17" s="32" customFormat="1" ht="15.75" customHeight="1">
      <c r="A63" s="43" t="s">
        <v>170</v>
      </c>
      <c r="B63" s="43">
        <v>44229</v>
      </c>
      <c r="C63" s="43" t="s">
        <v>171</v>
      </c>
      <c r="D63" s="43" t="s">
        <v>172</v>
      </c>
      <c r="E63" s="43" t="s">
        <v>176</v>
      </c>
      <c r="F63" s="43" t="s">
        <v>177</v>
      </c>
      <c r="G63" s="43" t="s">
        <v>175</v>
      </c>
      <c r="H63" s="53">
        <v>70000</v>
      </c>
      <c r="J63" s="5"/>
      <c r="K63" s="5"/>
      <c r="L63" s="5"/>
      <c r="M63" s="5"/>
      <c r="N63" s="5"/>
      <c r="O63" s="5"/>
      <c r="P63" s="5"/>
      <c r="Q63" s="5"/>
    </row>
    <row r="64" spans="1:17" s="32" customFormat="1" ht="15.75" customHeight="1">
      <c r="A64" s="43" t="s">
        <v>170</v>
      </c>
      <c r="B64" s="43">
        <v>44231</v>
      </c>
      <c r="C64" s="43" t="s">
        <v>178</v>
      </c>
      <c r="D64" s="43" t="s">
        <v>179</v>
      </c>
      <c r="E64" s="43" t="s">
        <v>176</v>
      </c>
      <c r="F64" s="43" t="s">
        <v>180</v>
      </c>
      <c r="G64" s="43" t="s">
        <v>175</v>
      </c>
      <c r="H64" s="53">
        <v>136000</v>
      </c>
      <c r="J64" s="5"/>
      <c r="K64" s="5"/>
      <c r="L64" s="5"/>
      <c r="M64" s="5"/>
      <c r="N64" s="5"/>
      <c r="O64" s="5"/>
      <c r="P64" s="5"/>
      <c r="Q64" s="5"/>
    </row>
    <row r="65" spans="1:17" s="32" customFormat="1" ht="15.75" customHeight="1">
      <c r="A65" s="43" t="s">
        <v>170</v>
      </c>
      <c r="B65" s="43">
        <v>44232</v>
      </c>
      <c r="C65" s="43" t="s">
        <v>178</v>
      </c>
      <c r="D65" s="43" t="s">
        <v>179</v>
      </c>
      <c r="E65" s="43" t="s">
        <v>173</v>
      </c>
      <c r="F65" s="43" t="s">
        <v>181</v>
      </c>
      <c r="G65" s="43" t="s">
        <v>175</v>
      </c>
      <c r="H65" s="53">
        <v>75000</v>
      </c>
      <c r="J65" s="5"/>
      <c r="K65" s="5"/>
      <c r="L65" s="5"/>
      <c r="M65" s="5"/>
      <c r="N65" s="5"/>
      <c r="O65" s="5"/>
      <c r="P65" s="5"/>
      <c r="Q65" s="5"/>
    </row>
    <row r="66" spans="1:17" s="32" customFormat="1" ht="15.75" customHeight="1">
      <c r="A66" s="43" t="s">
        <v>170</v>
      </c>
      <c r="B66" s="43">
        <v>44245</v>
      </c>
      <c r="C66" s="43" t="s">
        <v>171</v>
      </c>
      <c r="D66" s="43" t="s">
        <v>182</v>
      </c>
      <c r="E66" s="43" t="s">
        <v>183</v>
      </c>
      <c r="F66" s="43" t="s">
        <v>184</v>
      </c>
      <c r="G66" s="43" t="s">
        <v>175</v>
      </c>
      <c r="H66" s="53">
        <v>45000</v>
      </c>
      <c r="J66" s="5"/>
      <c r="K66" s="5"/>
      <c r="L66" s="5"/>
      <c r="M66" s="5"/>
      <c r="N66" s="5"/>
      <c r="O66" s="5"/>
      <c r="P66" s="5"/>
      <c r="Q66" s="5"/>
    </row>
    <row r="67" spans="1:17" s="32" customFormat="1" ht="15.75" customHeight="1">
      <c r="A67" s="43" t="s">
        <v>170</v>
      </c>
      <c r="B67" s="43">
        <v>44249</v>
      </c>
      <c r="C67" s="43" t="s">
        <v>171</v>
      </c>
      <c r="D67" s="43" t="s">
        <v>185</v>
      </c>
      <c r="E67" s="43" t="s">
        <v>176</v>
      </c>
      <c r="F67" s="43" t="s">
        <v>184</v>
      </c>
      <c r="G67" s="43" t="s">
        <v>175</v>
      </c>
      <c r="H67" s="53">
        <v>69000</v>
      </c>
      <c r="J67" s="5"/>
      <c r="K67" s="5"/>
      <c r="L67" s="5"/>
      <c r="M67" s="5"/>
      <c r="N67" s="5"/>
      <c r="O67" s="5"/>
      <c r="P67" s="5"/>
      <c r="Q67" s="5"/>
    </row>
    <row r="68" spans="1:17" s="32" customFormat="1" ht="15.75" customHeight="1">
      <c r="A68" s="43" t="s">
        <v>170</v>
      </c>
      <c r="B68" s="43">
        <v>44251</v>
      </c>
      <c r="C68" s="43" t="s">
        <v>178</v>
      </c>
      <c r="D68" s="43" t="s">
        <v>179</v>
      </c>
      <c r="E68" s="43" t="s">
        <v>186</v>
      </c>
      <c r="F68" s="43" t="s">
        <v>181</v>
      </c>
      <c r="G68" s="43" t="s">
        <v>175</v>
      </c>
      <c r="H68" s="53">
        <v>78000</v>
      </c>
      <c r="J68" s="5"/>
      <c r="K68" s="5"/>
      <c r="L68" s="5"/>
      <c r="M68" s="5"/>
      <c r="N68" s="5"/>
      <c r="O68" s="5"/>
      <c r="P68" s="5"/>
      <c r="Q68" s="5"/>
    </row>
    <row r="69" spans="1:17" s="32" customFormat="1" ht="15.95" customHeight="1">
      <c r="A69" s="37" t="s">
        <v>11</v>
      </c>
      <c r="B69" s="36"/>
      <c r="C69" s="37"/>
      <c r="D69" s="42"/>
      <c r="E69" s="35"/>
      <c r="F69" s="35">
        <f>COUNTA(F62:F68)</f>
        <v>7</v>
      </c>
      <c r="G69" s="35"/>
      <c r="H69" s="39">
        <f>SUM(H62:H68)</f>
        <v>578000</v>
      </c>
    </row>
    <row r="70" spans="1:17" s="32" customFormat="1" ht="15.95" customHeight="1">
      <c r="A70" s="37" t="s">
        <v>17</v>
      </c>
      <c r="B70" s="36"/>
      <c r="C70" s="37"/>
      <c r="D70" s="42"/>
      <c r="E70" s="35"/>
      <c r="F70" s="55">
        <f>SUM(F18+F27+F30+F34+F42+F52+F55+F61+F69)</f>
        <v>49</v>
      </c>
      <c r="G70" s="55"/>
      <c r="H70" s="39">
        <f>SUM(H18+H27+H30+H34+H42+H52+H55+H61+H69)</f>
        <v>5076200</v>
      </c>
    </row>
    <row r="71" spans="1:17" ht="15.95" customHeight="1"/>
    <row r="72" spans="1:17" ht="15.95" customHeight="1"/>
    <row r="73" spans="1:17" ht="15.95" customHeight="1"/>
    <row r="74" spans="1:17" ht="15.95" customHeight="1"/>
    <row r="75" spans="1:17" ht="15.95" customHeight="1"/>
    <row r="76" spans="1:17" ht="15.95" customHeight="1"/>
    <row r="77" spans="1:17" ht="15.95" customHeight="1"/>
    <row r="78" spans="1:17" ht="15.95" customHeight="1"/>
    <row r="79" spans="1:17" ht="15.95" customHeight="1"/>
    <row r="80" spans="1:17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  <row r="90" ht="15.95" customHeight="1"/>
    <row r="91" ht="15.95" customHeight="1"/>
    <row r="92" ht="15.95" customHeight="1"/>
    <row r="93" ht="15.95" customHeight="1"/>
    <row r="94" ht="15.95" customHeight="1"/>
    <row r="95" ht="15.95" customHeight="1"/>
    <row r="96" ht="15.95" customHeight="1"/>
    <row r="97" ht="15.95" customHeight="1"/>
    <row r="98" ht="15.95" customHeight="1"/>
    <row r="99" ht="15.95" customHeight="1"/>
    <row r="100" ht="15.95" customHeight="1"/>
    <row r="101" ht="15.95" customHeight="1"/>
    <row r="102" ht="15.95" customHeight="1"/>
    <row r="103" ht="15.95" customHeight="1"/>
    <row r="104" ht="15.95" customHeight="1"/>
    <row r="105" ht="15.95" customHeight="1"/>
    <row r="106" ht="15.95" customHeight="1"/>
    <row r="107" ht="15.95" customHeight="1"/>
    <row r="108" ht="15.95" customHeight="1"/>
    <row r="109" ht="15.95" customHeight="1"/>
    <row r="110" ht="15.95" customHeight="1"/>
    <row r="111" ht="15.95" customHeight="1"/>
    <row r="112" ht="15.95" customHeight="1"/>
    <row r="113" ht="15.95" customHeight="1"/>
    <row r="114" ht="15.95" customHeight="1"/>
    <row r="115" ht="15.95" customHeight="1"/>
    <row r="116" ht="15.95" customHeight="1"/>
    <row r="117" ht="15.95" customHeight="1"/>
    <row r="118" ht="15.95" customHeight="1"/>
    <row r="119" ht="15.95" customHeight="1"/>
    <row r="120" ht="15.95" customHeight="1"/>
    <row r="121" ht="15.95" customHeight="1"/>
    <row r="122" ht="15.95" customHeight="1"/>
    <row r="123" ht="15.95" customHeight="1"/>
    <row r="124" ht="15.95" customHeight="1"/>
    <row r="125" ht="15.95" customHeight="1"/>
    <row r="126" ht="15.95" customHeight="1"/>
    <row r="127" ht="15.95" customHeight="1"/>
    <row r="128" ht="15.95" customHeight="1"/>
    <row r="129" ht="15.95" customHeight="1"/>
    <row r="130" ht="15.95" customHeight="1"/>
    <row r="131" ht="17.100000000000001" customHeight="1"/>
    <row r="132" ht="17.100000000000001" customHeight="1"/>
    <row r="133" ht="17.100000000000001" customHeight="1"/>
    <row r="134" ht="17.100000000000001" customHeight="1"/>
    <row r="135" ht="17.100000000000001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</sheetData>
  <autoFilter ref="A3:Q70"/>
  <mergeCells count="1">
    <mergeCell ref="A1:H1"/>
  </mergeCells>
  <phoneticPr fontId="1" type="noConversion"/>
  <dataValidations count="1">
    <dataValidation type="list" allowBlank="1" showInputMessage="1" showErrorMessage="1" sqref="C4:C68">
      <formula1>"내부직원 간담, 유관기관 협의, 협동조합 관련, 기타사업 추진"</formula1>
    </dataValidation>
  </dataValidations>
  <pageMargins left="0.27559055118110237" right="0.27559055118110237" top="0.55118110236220474" bottom="0.35433070866141736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총괄</vt:lpstr>
      <vt:lpstr>세부사용현황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손다혜</dc:creator>
  <cp:lastModifiedBy>KBIZ</cp:lastModifiedBy>
  <cp:lastPrinted>2017-06-21T10:11:51Z</cp:lastPrinted>
  <dcterms:created xsi:type="dcterms:W3CDTF">2015-02-23T07:13:57Z</dcterms:created>
  <dcterms:modified xsi:type="dcterms:W3CDTF">2021-06-01T00:32:04Z</dcterms:modified>
</cp:coreProperties>
</file>