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감사실\1.청렴문화팀\2-1.권익위_청렴\2021\5.정보공개_업무추진비\21.3월\"/>
    </mc:Choice>
  </mc:AlternateContent>
  <bookViews>
    <workbookView xWindow="0" yWindow="0" windowWidth="28800" windowHeight="12885" activeTab="1"/>
  </bookViews>
  <sheets>
    <sheet name="공개 총괄" sheetId="3" r:id="rId1"/>
    <sheet name="세부사용현황" sheetId="2" r:id="rId2"/>
  </sheets>
  <definedNames>
    <definedName name="_xlnm._FilterDatabase" localSheetId="1" hidden="1">세부사용현황!$A$3:$Q$84</definedName>
  </definedNames>
  <calcPr calcId="162913"/>
</workbook>
</file>

<file path=xl/calcChain.xml><?xml version="1.0" encoding="utf-8"?>
<calcChain xmlns="http://schemas.openxmlformats.org/spreadsheetml/2006/main">
  <c r="F63" i="2" l="1"/>
  <c r="H63" i="2" l="1"/>
  <c r="H26" i="2" l="1"/>
  <c r="A1" i="2" l="1"/>
  <c r="F83" i="2" l="1"/>
  <c r="H83" i="2"/>
  <c r="B23" i="3" l="1"/>
  <c r="B22" i="3"/>
  <c r="F54" i="2" l="1"/>
  <c r="H54" i="2"/>
  <c r="C23" i="3" l="1"/>
  <c r="C24" i="3"/>
  <c r="C25" i="3"/>
  <c r="C22" i="3"/>
  <c r="H67" i="2" l="1"/>
  <c r="H38" i="2" l="1"/>
  <c r="B25" i="3" l="1"/>
  <c r="B24" i="3"/>
  <c r="F75" i="2"/>
  <c r="F67" i="2"/>
  <c r="F38" i="2"/>
  <c r="F34" i="2"/>
  <c r="F26" i="2"/>
  <c r="F15" i="2"/>
  <c r="H15" i="2" l="1"/>
  <c r="H34" i="2" l="1"/>
  <c r="H75" i="2" l="1"/>
  <c r="H84" i="2" s="1"/>
  <c r="C10" i="3" l="1"/>
  <c r="B14" i="3" l="1"/>
  <c r="F84" i="2"/>
  <c r="B7" i="3"/>
  <c r="C14" i="3" l="1"/>
  <c r="C11" i="3" l="1"/>
  <c r="B15" i="3" l="1"/>
  <c r="C15" i="3"/>
  <c r="B12" i="3" l="1"/>
  <c r="B11" i="3"/>
  <c r="C13" i="3"/>
  <c r="C12" i="3"/>
  <c r="B13" i="3"/>
  <c r="B10" i="3"/>
  <c r="C8" i="3" l="1"/>
  <c r="C26" i="3" l="1"/>
  <c r="B9" i="3"/>
  <c r="B8" i="3"/>
  <c r="B16" i="3" l="1"/>
  <c r="B26" i="3"/>
  <c r="C9" i="3" l="1"/>
  <c r="C7" i="3" l="1"/>
  <c r="C16" i="3" s="1"/>
</calcChain>
</file>

<file path=xl/sharedStrings.xml><?xml version="1.0" encoding="utf-8"?>
<sst xmlns="http://schemas.openxmlformats.org/spreadsheetml/2006/main" count="497" uniqueCount="233">
  <si>
    <t>사용일자</t>
    <phoneticPr fontId="1" type="noConversion"/>
  </si>
  <si>
    <t>집행구분</t>
    <phoneticPr fontId="1" type="noConversion"/>
  </si>
  <si>
    <t>사용처</t>
    <phoneticPr fontId="1" type="noConversion"/>
  </si>
  <si>
    <t>사용구분</t>
    <phoneticPr fontId="1" type="noConversion"/>
  </si>
  <si>
    <t>사용자</t>
    <phoneticPr fontId="1" type="noConversion"/>
  </si>
  <si>
    <t>유관기관 협의</t>
    <phoneticPr fontId="1" type="noConversion"/>
  </si>
  <si>
    <t>2. 집행목적별 사용현황</t>
    <phoneticPr fontId="1" type="noConversion"/>
  </si>
  <si>
    <t>상근부회장</t>
    <phoneticPr fontId="1" type="noConversion"/>
  </si>
  <si>
    <t>상임감사</t>
    <phoneticPr fontId="1" type="noConversion"/>
  </si>
  <si>
    <t>구   분</t>
    <phoneticPr fontId="1" type="noConversion"/>
  </si>
  <si>
    <t>비   고</t>
    <phoneticPr fontId="1" type="noConversion"/>
  </si>
  <si>
    <t xml:space="preserve">   소     계</t>
    <phoneticPr fontId="1" type="noConversion"/>
  </si>
  <si>
    <t xml:space="preserve">    총       계</t>
    <phoneticPr fontId="1" type="noConversion"/>
  </si>
  <si>
    <t>내부직원 간담</t>
    <phoneticPr fontId="1" type="noConversion"/>
  </si>
  <si>
    <t>협동조합 관련</t>
    <phoneticPr fontId="1" type="noConversion"/>
  </si>
  <si>
    <t>집행구분</t>
    <phoneticPr fontId="1" type="noConversion"/>
  </si>
  <si>
    <t>기타사업 추진</t>
    <phoneticPr fontId="1" type="noConversion"/>
  </si>
  <si>
    <t xml:space="preserve">   합     계</t>
    <phoneticPr fontId="1" type="noConversion"/>
  </si>
  <si>
    <t>집행목적</t>
    <phoneticPr fontId="1" type="noConversion"/>
  </si>
  <si>
    <t>집행대상자(건)</t>
    <phoneticPr fontId="1" type="noConversion"/>
  </si>
  <si>
    <t>집행금액(원)</t>
    <phoneticPr fontId="1" type="noConversion"/>
  </si>
  <si>
    <t>-</t>
    <phoneticPr fontId="1" type="noConversion"/>
  </si>
  <si>
    <t>경영기획본부장</t>
    <phoneticPr fontId="1" type="noConversion"/>
  </si>
  <si>
    <t>협동조합본부장</t>
    <phoneticPr fontId="1" type="noConversion"/>
  </si>
  <si>
    <t>경제정책본부장</t>
    <phoneticPr fontId="1" type="noConversion"/>
  </si>
  <si>
    <t>혁신성장본부장</t>
    <phoneticPr fontId="1" type="noConversion"/>
  </si>
  <si>
    <t>스마트일자리본부장</t>
    <phoneticPr fontId="1" type="noConversion"/>
  </si>
  <si>
    <t>자산운용본부장</t>
    <phoneticPr fontId="1" type="noConversion"/>
  </si>
  <si>
    <t>공제사업단장</t>
    <phoneticPr fontId="1" type="noConversion"/>
  </si>
  <si>
    <t>소  계</t>
    <phoneticPr fontId="1" type="noConversion"/>
  </si>
  <si>
    <t>카드</t>
    <phoneticPr fontId="1" type="noConversion"/>
  </si>
  <si>
    <t>유관기관 협의</t>
  </si>
  <si>
    <t xml:space="preserve">  </t>
    <phoneticPr fontId="1" type="noConversion"/>
  </si>
  <si>
    <t>* 조직개편 적용(2019.4월~)</t>
    <phoneticPr fontId="1" type="noConversion"/>
  </si>
  <si>
    <t>중앙회 직원</t>
    <phoneticPr fontId="1" type="noConversion"/>
  </si>
  <si>
    <t>카드</t>
    <phoneticPr fontId="1" type="noConversion"/>
  </si>
  <si>
    <t>공제사업단장</t>
    <phoneticPr fontId="1" type="noConversion"/>
  </si>
  <si>
    <t>카드</t>
    <phoneticPr fontId="1" type="noConversion"/>
  </si>
  <si>
    <t>유관기관 담당자</t>
    <phoneticPr fontId="1" type="noConversion"/>
  </si>
  <si>
    <t>업무협의</t>
    <phoneticPr fontId="1" type="noConversion"/>
  </si>
  <si>
    <t>유관기관 업무협의</t>
    <phoneticPr fontId="1" type="noConversion"/>
  </si>
  <si>
    <t>유관기관</t>
    <phoneticPr fontId="1" type="noConversion"/>
  </si>
  <si>
    <t>내부직원 격려</t>
    <phoneticPr fontId="1" type="noConversion"/>
  </si>
  <si>
    <t>기획조정실 직원 격려</t>
    <phoneticPr fontId="1" type="noConversion"/>
  </si>
  <si>
    <t>연타발</t>
    <phoneticPr fontId="1" type="noConversion"/>
  </si>
  <si>
    <t>카드</t>
    <phoneticPr fontId="1" type="noConversion"/>
  </si>
  <si>
    <t>정책총괄실 직원 격려</t>
    <phoneticPr fontId="1" type="noConversion"/>
  </si>
  <si>
    <t xml:space="preserve">   소     계</t>
    <phoneticPr fontId="1" type="noConversion"/>
  </si>
  <si>
    <t>혁신성장본부 직원</t>
    <phoneticPr fontId="1" type="noConversion"/>
  </si>
  <si>
    <t>고향정</t>
    <phoneticPr fontId="1" type="noConversion"/>
  </si>
  <si>
    <t>맛사랑</t>
    <phoneticPr fontId="1" type="noConversion"/>
  </si>
  <si>
    <t>(주)보나비</t>
    <phoneticPr fontId="1" type="noConversion"/>
  </si>
  <si>
    <t>자산운용본부장</t>
    <phoneticPr fontId="1" type="noConversion"/>
  </si>
  <si>
    <t xml:space="preserve">1. 임원별 사용현황 </t>
    <phoneticPr fontId="1" type="noConversion"/>
  </si>
  <si>
    <t>2021년 3월 상근임원 업무추진비 사용현황</t>
    <phoneticPr fontId="1" type="noConversion"/>
  </si>
  <si>
    <t>내부직원</t>
    <phoneticPr fontId="1" type="noConversion"/>
  </si>
  <si>
    <t>홈메이드샌드위치</t>
  </si>
  <si>
    <t>감사실</t>
    <phoneticPr fontId="1" type="noConversion"/>
  </si>
  <si>
    <t>맛사랑</t>
  </si>
  <si>
    <t>유관기관 협의</t>
    <phoneticPr fontId="1" type="noConversion"/>
  </si>
  <si>
    <t>소통활성화를 위한 직원 오찬</t>
    <phoneticPr fontId="1" type="noConversion"/>
  </si>
  <si>
    <t>호화대반점</t>
    <phoneticPr fontId="1" type="noConversion"/>
  </si>
  <si>
    <t>내부직원</t>
    <phoneticPr fontId="1" type="noConversion"/>
  </si>
  <si>
    <t>유관기관 업무협의</t>
    <phoneticPr fontId="1" type="noConversion"/>
  </si>
  <si>
    <t>유관기관</t>
    <phoneticPr fontId="1" type="noConversion"/>
  </si>
  <si>
    <t>서울미라마(유)</t>
    <phoneticPr fontId="1" type="noConversion"/>
  </si>
  <si>
    <t>유관기관</t>
    <phoneticPr fontId="1" type="noConversion"/>
  </si>
  <si>
    <t>상근부회장</t>
    <phoneticPr fontId="1" type="noConversion"/>
  </si>
  <si>
    <t>일일향 여의도점</t>
    <phoneticPr fontId="1" type="noConversion"/>
  </si>
  <si>
    <t>오성해물탕</t>
    <phoneticPr fontId="1" type="noConversion"/>
  </si>
  <si>
    <t>프라임한우/동해도한한(주)</t>
    <phoneticPr fontId="1" type="noConversion"/>
  </si>
  <si>
    <t>총무회계부</t>
    <phoneticPr fontId="1" type="noConversion"/>
  </si>
  <si>
    <t>언론사 간담</t>
    <phoneticPr fontId="1" type="noConversion"/>
  </si>
  <si>
    <t>남도애꽃</t>
    <phoneticPr fontId="1" type="noConversion"/>
  </si>
  <si>
    <t>언론사</t>
    <phoneticPr fontId="1" type="noConversion"/>
  </si>
  <si>
    <t>남도애꽃</t>
    <phoneticPr fontId="1" type="noConversion"/>
  </si>
  <si>
    <t>소통활성화를 위한 직원 티타임</t>
    <phoneticPr fontId="1" type="noConversion"/>
  </si>
  <si>
    <t>홈메이드샌드위치</t>
    <phoneticPr fontId="1" type="noConversion"/>
  </si>
  <si>
    <t>감사실, 리스크관리부</t>
    <phoneticPr fontId="1" type="noConversion"/>
  </si>
  <si>
    <t>내부직원 간담</t>
  </si>
  <si>
    <t>챠이나프로</t>
  </si>
  <si>
    <t>내부직원 격려</t>
  </si>
  <si>
    <t>유관기관</t>
    <phoneticPr fontId="1" type="noConversion"/>
  </si>
  <si>
    <t>대전조달청 출장(3월 12일)</t>
    <phoneticPr fontId="1" type="noConversion"/>
  </si>
  <si>
    <t>주식회사 에스알</t>
    <phoneticPr fontId="1" type="noConversion"/>
  </si>
  <si>
    <t>외부 업무협의</t>
    <phoneticPr fontId="1" type="noConversion"/>
  </si>
  <si>
    <t>경복궁도곡점 (주) 엔타스시스템</t>
    <phoneticPr fontId="1" type="noConversion"/>
  </si>
  <si>
    <t>너와집만년점</t>
    <phoneticPr fontId="1" type="noConversion"/>
  </si>
  <si>
    <t>유관기관</t>
    <phoneticPr fontId="1" type="noConversion"/>
  </si>
  <si>
    <t>서래본가</t>
    <phoneticPr fontId="1" type="noConversion"/>
  </si>
  <si>
    <t>내부직원 격려</t>
    <phoneticPr fontId="1" type="noConversion"/>
  </si>
  <si>
    <t>왕왕샤브샤브</t>
    <phoneticPr fontId="1" type="noConversion"/>
  </si>
  <si>
    <t>외부 업무협의</t>
    <phoneticPr fontId="1" type="noConversion"/>
  </si>
  <si>
    <t>천지명(CJM:天第名)</t>
    <phoneticPr fontId="1" type="noConversion"/>
  </si>
  <si>
    <t>챠이나프로</t>
    <phoneticPr fontId="1" type="noConversion"/>
  </si>
  <si>
    <t>채선당</t>
    <phoneticPr fontId="1" type="noConversion"/>
  </si>
  <si>
    <t>투썸플레이스 (인천용현점)</t>
    <phoneticPr fontId="1" type="noConversion"/>
  </si>
  <si>
    <t>주식회사사서석대</t>
    <phoneticPr fontId="1" type="noConversion"/>
  </si>
  <si>
    <t>카드</t>
    <phoneticPr fontId="1" type="noConversion"/>
  </si>
  <si>
    <t>카드</t>
    <phoneticPr fontId="1" type="noConversion"/>
  </si>
  <si>
    <t>총무회계부 직원 격려</t>
    <phoneticPr fontId="1" type="noConversion"/>
  </si>
  <si>
    <t>유관기관 협의</t>
    <phoneticPr fontId="1" type="noConversion"/>
  </si>
  <si>
    <t>봉명성</t>
    <phoneticPr fontId="1" type="noConversion"/>
  </si>
  <si>
    <t>내부직원 간담</t>
    <phoneticPr fontId="1" type="noConversion"/>
  </si>
  <si>
    <t>인사부 직원 격려</t>
    <phoneticPr fontId="1" type="noConversion"/>
  </si>
  <si>
    <t>맛사랑</t>
    <phoneticPr fontId="1" type="noConversion"/>
  </si>
  <si>
    <t>유관기관 협의</t>
    <phoneticPr fontId="1" type="noConversion"/>
  </si>
  <si>
    <t>오성해물탕</t>
    <phoneticPr fontId="1" type="noConversion"/>
  </si>
  <si>
    <t>정오</t>
    <phoneticPr fontId="1" type="noConversion"/>
  </si>
  <si>
    <t>삼원정</t>
    <phoneticPr fontId="1" type="noConversion"/>
  </si>
  <si>
    <t>정보시스템부 직원 격려</t>
    <phoneticPr fontId="1" type="noConversion"/>
  </si>
  <si>
    <t>깐부치킨(서여의도점)</t>
    <phoneticPr fontId="1" type="noConversion"/>
  </si>
  <si>
    <t>유관기관 담당자</t>
    <phoneticPr fontId="1" type="noConversion"/>
  </si>
  <si>
    <t>유관기관 담당자</t>
    <phoneticPr fontId="1" type="noConversion"/>
  </si>
  <si>
    <t>인사부 직원</t>
    <phoneticPr fontId="1" type="noConversion"/>
  </si>
  <si>
    <t>기획조정실 직원</t>
    <phoneticPr fontId="1" type="noConversion"/>
  </si>
  <si>
    <t>총무회계부 직원</t>
    <phoneticPr fontId="1" type="noConversion"/>
  </si>
  <si>
    <t>정부시스템부 직원</t>
    <phoneticPr fontId="1" type="noConversion"/>
  </si>
  <si>
    <t>협동조합 관련 업무협의</t>
    <phoneticPr fontId="1" type="noConversion"/>
  </si>
  <si>
    <t>속초동해물곰탕</t>
    <phoneticPr fontId="1" type="noConversion"/>
  </si>
  <si>
    <t>유관기관 담당자</t>
    <phoneticPr fontId="1" type="noConversion"/>
  </si>
  <si>
    <t>협동조합본부장</t>
    <phoneticPr fontId="1" type="noConversion"/>
  </si>
  <si>
    <t>속초해물탕</t>
    <phoneticPr fontId="1" type="noConversion"/>
  </si>
  <si>
    <t>한방대가삼계탕</t>
  </si>
  <si>
    <t>2021-03-08</t>
  </si>
  <si>
    <t>2021-03-15</t>
  </si>
  <si>
    <t>2021-03-23</t>
  </si>
  <si>
    <t>2021-03-25</t>
  </si>
  <si>
    <t>2021-03-29</t>
  </si>
  <si>
    <t>2021-03-02</t>
    <phoneticPr fontId="1" type="noConversion"/>
  </si>
  <si>
    <t>조사통계부 격려</t>
    <phoneticPr fontId="1" type="noConversion"/>
  </si>
  <si>
    <t>브루클린커피</t>
    <phoneticPr fontId="1" type="noConversion"/>
  </si>
  <si>
    <t>경제정책본부장</t>
    <phoneticPr fontId="1" type="noConversion"/>
  </si>
  <si>
    <t>2021-03-03</t>
    <phoneticPr fontId="1" type="noConversion"/>
  </si>
  <si>
    <t>본부장실 다과구매</t>
    <phoneticPr fontId="1" type="noConversion"/>
  </si>
  <si>
    <t>나들가게</t>
    <phoneticPr fontId="1" type="noConversion"/>
  </si>
  <si>
    <t>2021-03-08</t>
    <phoneticPr fontId="1" type="noConversion"/>
  </si>
  <si>
    <t>정책총괄실 격려</t>
    <phoneticPr fontId="1" type="noConversion"/>
  </si>
  <si>
    <t>파스쿠찌서여의도점</t>
    <phoneticPr fontId="1" type="noConversion"/>
  </si>
  <si>
    <t>정책총괄실 격려</t>
    <phoneticPr fontId="1" type="noConversion"/>
  </si>
  <si>
    <t>엄마손칼국수</t>
    <phoneticPr fontId="1" type="noConversion"/>
  </si>
  <si>
    <t>2021-03-09</t>
    <phoneticPr fontId="1" type="noConversion"/>
  </si>
  <si>
    <t>유관기관 협의</t>
    <phoneticPr fontId="1" type="noConversion"/>
  </si>
  <si>
    <t>기업은행 서여의도지점장 등 업무협의</t>
    <phoneticPr fontId="1" type="noConversion"/>
  </si>
  <si>
    <t>너섬가</t>
    <phoneticPr fontId="1" type="noConversion"/>
  </si>
  <si>
    <t>유관기관 담당자</t>
    <phoneticPr fontId="1" type="noConversion"/>
  </si>
  <si>
    <t>2021-03-12</t>
    <phoneticPr fontId="1" type="noConversion"/>
  </si>
  <si>
    <t>경제정책본부 신규직원 격려</t>
    <phoneticPr fontId="1" type="noConversion"/>
  </si>
  <si>
    <t>홈메이드샌드위치</t>
    <phoneticPr fontId="1" type="noConversion"/>
  </si>
  <si>
    <t>중앙회 직원</t>
    <phoneticPr fontId="1" type="noConversion"/>
  </si>
  <si>
    <t>2021-03-15</t>
    <phoneticPr fontId="1" type="noConversion"/>
  </si>
  <si>
    <t>경제정책본부 신규직원 환영식</t>
    <phoneticPr fontId="1" type="noConversion"/>
  </si>
  <si>
    <t>피자헛여의도중앙점</t>
    <phoneticPr fontId="1" type="noConversion"/>
  </si>
  <si>
    <t>2021-03-18</t>
    <phoneticPr fontId="1" type="noConversion"/>
  </si>
  <si>
    <t>국제통상부 격려</t>
    <phoneticPr fontId="1" type="noConversion"/>
  </si>
  <si>
    <t>파스쿠찌서여의도점</t>
    <phoneticPr fontId="1" type="noConversion"/>
  </si>
  <si>
    <t>2021-03-23</t>
    <phoneticPr fontId="1" type="noConversion"/>
  </si>
  <si>
    <t>무역촉진부 격려</t>
    <phoneticPr fontId="1" type="noConversion"/>
  </si>
  <si>
    <t>만나</t>
    <phoneticPr fontId="1" type="noConversion"/>
  </si>
  <si>
    <t>2021-03-25</t>
    <phoneticPr fontId="1" type="noConversion"/>
  </si>
  <si>
    <t>오가닉</t>
    <phoneticPr fontId="1" type="noConversion"/>
  </si>
  <si>
    <t>2021-03-26</t>
    <phoneticPr fontId="1" type="noConversion"/>
  </si>
  <si>
    <t>전자신문 기자 및 타부서와 업무협의</t>
    <phoneticPr fontId="1" type="noConversion"/>
  </si>
  <si>
    <t>너섬가</t>
    <phoneticPr fontId="1" type="noConversion"/>
  </si>
  <si>
    <t>2021-03-29</t>
    <phoneticPr fontId="1" type="noConversion"/>
  </si>
  <si>
    <t>정책간담 진행 직원 격려</t>
    <phoneticPr fontId="1" type="noConversion"/>
  </si>
  <si>
    <t>다모아산채</t>
    <phoneticPr fontId="1" type="noConversion"/>
  </si>
  <si>
    <t>2021-03-31</t>
    <phoneticPr fontId="1" type="noConversion"/>
  </si>
  <si>
    <t>뒤풀이</t>
    <phoneticPr fontId="1" type="noConversion"/>
  </si>
  <si>
    <t>업무협의</t>
    <phoneticPr fontId="1" type="noConversion"/>
  </si>
  <si>
    <t>운산</t>
  </si>
  <si>
    <t>고려대 교수</t>
    <phoneticPr fontId="1" type="noConversion"/>
  </si>
  <si>
    <t>카드</t>
    <phoneticPr fontId="1" type="noConversion"/>
  </si>
  <si>
    <t>업무협의</t>
    <phoneticPr fontId="1" type="noConversion"/>
  </si>
  <si>
    <t>코레일유통(충북)</t>
  </si>
  <si>
    <t>환경부</t>
    <phoneticPr fontId="1" type="noConversion"/>
  </si>
  <si>
    <t>1980 황가원</t>
  </si>
  <si>
    <t>환경부</t>
    <phoneticPr fontId="1" type="noConversion"/>
  </si>
  <si>
    <t>카페마마스</t>
  </si>
  <si>
    <t>혁신성장본부 직원</t>
    <phoneticPr fontId="1" type="noConversion"/>
  </si>
  <si>
    <t>빌리엔젤 서여의도점</t>
  </si>
  <si>
    <t>대기업</t>
    <phoneticPr fontId="1" type="noConversion"/>
  </si>
  <si>
    <t>낙지한마리수제비</t>
  </si>
  <si>
    <t>조합</t>
    <phoneticPr fontId="1" type="noConversion"/>
  </si>
  <si>
    <t>고향정</t>
  </si>
  <si>
    <t>스마트일자리본부장</t>
    <phoneticPr fontId="1" type="noConversion"/>
  </si>
  <si>
    <t>스마트일자리본부 부서장 간담</t>
    <phoneticPr fontId="1" type="noConversion"/>
  </si>
  <si>
    <t>향토칼국수</t>
    <phoneticPr fontId="1" type="noConversion"/>
  </si>
  <si>
    <t>중앙회 직원</t>
    <phoneticPr fontId="1" type="noConversion"/>
  </si>
  <si>
    <t>내부직원 간담</t>
    <phoneticPr fontId="1" type="noConversion"/>
  </si>
  <si>
    <t>신입직원 입사 축하 간식</t>
    <phoneticPr fontId="1" type="noConversion"/>
  </si>
  <si>
    <t>청오디피케이(주)여의도점</t>
    <phoneticPr fontId="1" type="noConversion"/>
  </si>
  <si>
    <t>2021-03-11</t>
  </si>
  <si>
    <t>2021-03-22</t>
  </si>
  <si>
    <t>현대TA관련 법률 자문 간담</t>
    <phoneticPr fontId="10" type="noConversion"/>
  </si>
  <si>
    <t>업무 협의</t>
    <phoneticPr fontId="10" type="noConversion"/>
  </si>
  <si>
    <t>취임축하</t>
    <phoneticPr fontId="10" type="noConversion"/>
  </si>
  <si>
    <t>업무 협의</t>
    <phoneticPr fontId="10" type="noConversion"/>
  </si>
  <si>
    <t>외부 회의 이동</t>
    <phoneticPr fontId="10" type="noConversion"/>
  </si>
  <si>
    <t>법률자문 간담</t>
    <phoneticPr fontId="10" type="noConversion"/>
  </si>
  <si>
    <t>금수복국 서초점</t>
  </si>
  <si>
    <t>금빛화원</t>
  </si>
  <si>
    <t>티머니택시(개인)</t>
  </si>
  <si>
    <t>막내회센타</t>
  </si>
  <si>
    <t>변호사 등</t>
    <phoneticPr fontId="10" type="noConversion"/>
  </si>
  <si>
    <t>농축산식품부 국장 등</t>
    <phoneticPr fontId="10" type="noConversion"/>
  </si>
  <si>
    <t>한국연식품조합(연)</t>
    <phoneticPr fontId="10" type="noConversion"/>
  </si>
  <si>
    <t>MG신용정보 관계자 등</t>
    <phoneticPr fontId="10" type="noConversion"/>
  </si>
  <si>
    <t>법무법인 시그니처 변호사 등</t>
    <phoneticPr fontId="10" type="noConversion"/>
  </si>
  <si>
    <t>광고업체 관계자 등</t>
    <phoneticPr fontId="10" type="noConversion"/>
  </si>
  <si>
    <t>협동조합 관련</t>
  </si>
  <si>
    <t>카드</t>
  </si>
  <si>
    <t xml:space="preserve">해외부동산 현황 논의 </t>
    <phoneticPr fontId="10" type="noConversion"/>
  </si>
  <si>
    <t>김명자굴국밥</t>
    <phoneticPr fontId="10" type="noConversion"/>
  </si>
  <si>
    <t>자산운용본부 직원</t>
    <phoneticPr fontId="10" type="noConversion"/>
  </si>
  <si>
    <t>외부업무협의(기자단)</t>
    <phoneticPr fontId="10" type="noConversion"/>
  </si>
  <si>
    <t>정 오</t>
    <phoneticPr fontId="10" type="noConversion"/>
  </si>
  <si>
    <t>자산운용전략회의(내부)</t>
    <phoneticPr fontId="10" type="noConversion"/>
  </si>
  <si>
    <t>남원추어탕</t>
    <phoneticPr fontId="10" type="noConversion"/>
  </si>
  <si>
    <t>금리상승에 따른 업계현황 파악</t>
    <phoneticPr fontId="10" type="noConversion"/>
  </si>
  <si>
    <t>팔당반점여의도점</t>
    <phoneticPr fontId="10" type="noConversion"/>
  </si>
  <si>
    <t>외부업무협의(기자단)</t>
    <phoneticPr fontId="10" type="noConversion"/>
  </si>
  <si>
    <t>정 오</t>
    <phoneticPr fontId="10" type="noConversion"/>
  </si>
  <si>
    <t>이머징마켓현황 논의</t>
    <phoneticPr fontId="10" type="noConversion"/>
  </si>
  <si>
    <t>혼복집</t>
    <phoneticPr fontId="10" type="noConversion"/>
  </si>
  <si>
    <t>출입기자</t>
    <phoneticPr fontId="10" type="noConversion"/>
  </si>
  <si>
    <t>자산운용본부 직원</t>
    <phoneticPr fontId="10" type="noConversion"/>
  </si>
  <si>
    <t>출입기자</t>
    <phoneticPr fontId="10" type="noConversion"/>
  </si>
  <si>
    <t>자산운용사 임직원</t>
    <phoneticPr fontId="10" type="noConversion"/>
  </si>
  <si>
    <t xml:space="preserve"> </t>
    <phoneticPr fontId="1" type="noConversion"/>
  </si>
  <si>
    <r>
      <t>사용회수</t>
    </r>
    <r>
      <rPr>
        <b/>
        <sz val="10"/>
        <color theme="1"/>
        <rFont val="KBIZ한마음고딕 L"/>
        <family val="1"/>
        <charset val="129"/>
      </rPr>
      <t>(건)</t>
    </r>
    <phoneticPr fontId="1" type="noConversion"/>
  </si>
  <si>
    <r>
      <t>사용금액</t>
    </r>
    <r>
      <rPr>
        <b/>
        <sz val="10"/>
        <color theme="1"/>
        <rFont val="KBIZ한마음고딕 L"/>
        <family val="1"/>
        <charset val="129"/>
      </rPr>
      <t>(원)</t>
    </r>
    <phoneticPr fontId="1" type="noConversion"/>
  </si>
  <si>
    <r>
      <t>회  장</t>
    </r>
    <r>
      <rPr>
        <sz val="10"/>
        <color theme="1"/>
        <rFont val="KBIZ한마음고딕 L"/>
        <family val="1"/>
        <charset val="129"/>
      </rPr>
      <t>(비상근)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</si>
</sst>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Gulim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Gulim"/>
      <family val="3"/>
    </font>
    <font>
      <sz val="8"/>
      <name val="돋움"/>
      <family val="3"/>
      <charset val="129"/>
    </font>
    <font>
      <b/>
      <sz val="18"/>
      <color theme="1"/>
      <name val="KBIZ한마음고딕 L"/>
      <family val="1"/>
      <charset val="129"/>
    </font>
    <font>
      <sz val="11"/>
      <color theme="1"/>
      <name val="KBIZ한마음고딕 L"/>
      <family val="1"/>
      <charset val="129"/>
    </font>
    <font>
      <sz val="11"/>
      <name val="KBIZ한마음고딕 L"/>
      <family val="1"/>
      <charset val="129"/>
    </font>
    <font>
      <b/>
      <sz val="11"/>
      <name val="KBIZ한마음고딕 L"/>
      <family val="1"/>
      <charset val="129"/>
    </font>
    <font>
      <b/>
      <sz val="11"/>
      <color theme="1"/>
      <name val="KBIZ한마음고딕 L"/>
      <family val="1"/>
      <charset val="129"/>
    </font>
    <font>
      <sz val="11"/>
      <color rgb="FF000000"/>
      <name val="KBIZ한마음고딕 L"/>
      <family val="1"/>
      <charset val="129"/>
    </font>
    <font>
      <sz val="10"/>
      <name val="KBIZ한마음고딕 L"/>
      <family val="1"/>
      <charset val="129"/>
    </font>
    <font>
      <sz val="9"/>
      <color theme="1"/>
      <name val="KBIZ한마음고딕 L"/>
      <family val="1"/>
      <charset val="129"/>
    </font>
    <font>
      <b/>
      <sz val="16"/>
      <color theme="1"/>
      <name val="KBIZ한마음고딕 L"/>
      <family val="1"/>
      <charset val="129"/>
    </font>
    <font>
      <sz val="16"/>
      <color theme="1"/>
      <name val="KBIZ한마음고딕 L"/>
      <family val="1"/>
      <charset val="129"/>
    </font>
    <font>
      <b/>
      <sz val="14"/>
      <color theme="1"/>
      <name val="KBIZ한마음고딕 L"/>
      <family val="1"/>
      <charset val="129"/>
    </font>
    <font>
      <b/>
      <sz val="12"/>
      <color theme="1"/>
      <name val="KBIZ한마음고딕 L"/>
      <family val="1"/>
      <charset val="129"/>
    </font>
    <font>
      <b/>
      <sz val="10"/>
      <color theme="1"/>
      <name val="KBIZ한마음고딕 L"/>
      <family val="1"/>
      <charset val="129"/>
    </font>
    <font>
      <sz val="12"/>
      <color theme="1"/>
      <name val="KBIZ한마음고딕 L"/>
      <family val="1"/>
      <charset val="129"/>
    </font>
    <font>
      <sz val="10"/>
      <color theme="1"/>
      <name val="KBIZ한마음고딕 L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3" fillId="0" borderId="0" applyNumberFormat="0" applyFont="0" applyFill="0" applyBorder="0" applyAlignment="0" applyProtection="0"/>
    <xf numFmtId="0" fontId="6" fillId="0" borderId="0">
      <alignment vertical="top"/>
      <protection locked="0"/>
    </xf>
    <xf numFmtId="0" fontId="2" fillId="0" borderId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top"/>
      <protection locked="0"/>
    </xf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>
      <alignment vertical="top"/>
      <protection locked="0"/>
    </xf>
  </cellStyleXfs>
  <cellXfs count="64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177" fontId="12" fillId="0" borderId="0" xfId="0" applyNumberFormat="1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77" fontId="13" fillId="2" borderId="1" xfId="0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4" fontId="12" fillId="7" borderId="1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right" vertical="center"/>
    </xf>
    <xf numFmtId="14" fontId="12" fillId="7" borderId="2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/>
    </xf>
    <xf numFmtId="177" fontId="15" fillId="3" borderId="1" xfId="24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4" fontId="13" fillId="0" borderId="1" xfId="0" applyNumberFormat="1" applyFont="1" applyFill="1" applyBorder="1" applyAlignment="1">
      <alignment horizontal="center" vertical="center" shrinkToFit="1"/>
    </xf>
    <xf numFmtId="0" fontId="14" fillId="3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3" borderId="1" xfId="0" applyNumberFormat="1" applyFont="1" applyFill="1" applyBorder="1" applyAlignment="1">
      <alignment horizontal="right" vertical="center"/>
    </xf>
    <xf numFmtId="14" fontId="13" fillId="0" borderId="1" xfId="0" applyNumberFormat="1" applyFont="1" applyFill="1" applyBorder="1" applyAlignment="1">
      <alignment horizontal="center" vertical="center"/>
    </xf>
    <xf numFmtId="41" fontId="14" fillId="0" borderId="0" xfId="10" applyFont="1" applyBorder="1" applyAlignment="1">
      <alignment vertical="center"/>
    </xf>
    <xf numFmtId="0" fontId="12" fillId="0" borderId="0" xfId="0" applyFont="1" applyAlignment="1"/>
    <xf numFmtId="0" fontId="13" fillId="0" borderId="0" xfId="0" applyFont="1" applyFill="1">
      <alignment vertical="center"/>
    </xf>
    <xf numFmtId="3" fontId="13" fillId="0" borderId="1" xfId="0" applyNumberFormat="1" applyFont="1" applyBorder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0" borderId="1" xfId="24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7" fillId="8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4" fontId="17" fillId="9" borderId="1" xfId="24" applyNumberFormat="1" applyFont="1" applyFill="1" applyBorder="1" applyAlignment="1" applyProtection="1">
      <alignment horizontal="center" vertical="center" wrapText="1"/>
    </xf>
    <xf numFmtId="14" fontId="18" fillId="0" borderId="1" xfId="24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2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left" vertical="center" inden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right" vertical="center"/>
    </xf>
    <xf numFmtId="0" fontId="24" fillId="0" borderId="0" xfId="0" applyFont="1">
      <alignment vertical="center"/>
    </xf>
    <xf numFmtId="176" fontId="24" fillId="0" borderId="1" xfId="0" applyNumberFormat="1" applyFont="1" applyBorder="1" applyAlignment="1">
      <alignment horizontal="right" vertical="center"/>
    </xf>
    <xf numFmtId="176" fontId="24" fillId="0" borderId="1" xfId="0" applyNumberFormat="1" applyFont="1" applyBorder="1" applyAlignment="1">
      <alignment horizontal="center" vertical="center"/>
    </xf>
    <xf numFmtId="0" fontId="22" fillId="3" borderId="1" xfId="0" applyFont="1" applyFill="1" applyBorder="1" applyAlignment="1">
      <alignment horizontal="left" vertical="center"/>
    </xf>
    <xf numFmtId="176" fontId="22" fillId="3" borderId="1" xfId="0" applyNumberFormat="1" applyFont="1" applyFill="1" applyBorder="1" applyAlignment="1">
      <alignment horizontal="center" vertical="center"/>
    </xf>
    <xf numFmtId="176" fontId="22" fillId="3" borderId="1" xfId="0" applyNumberFormat="1" applyFont="1" applyFill="1" applyBorder="1" applyAlignment="1">
      <alignment horizontal="right" vertical="center"/>
    </xf>
    <xf numFmtId="176" fontId="22" fillId="3" borderId="1" xfId="0" applyNumberFormat="1" applyFont="1" applyFill="1" applyBorder="1">
      <alignment vertical="center"/>
    </xf>
    <xf numFmtId="0" fontId="24" fillId="0" borderId="0" xfId="0" applyFont="1" applyAlignment="1">
      <alignment horizontal="right" vertical="center"/>
    </xf>
    <xf numFmtId="0" fontId="24" fillId="0" borderId="1" xfId="0" applyFont="1" applyBorder="1">
      <alignment vertical="center"/>
    </xf>
    <xf numFmtId="176" fontId="24" fillId="0" borderId="0" xfId="0" applyNumberFormat="1" applyFont="1">
      <alignment vertical="center"/>
    </xf>
    <xf numFmtId="0" fontId="24" fillId="3" borderId="1" xfId="0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center" vertical="center"/>
    </xf>
    <xf numFmtId="0" fontId="24" fillId="3" borderId="1" xfId="0" applyFont="1" applyFill="1" applyBorder="1">
      <alignment vertical="center"/>
    </xf>
    <xf numFmtId="0" fontId="24" fillId="0" borderId="0" xfId="0" applyFont="1" applyFill="1" applyBorder="1" applyAlignment="1">
      <alignment horizontal="left" vertical="center"/>
    </xf>
  </cellXfs>
  <cellStyles count="49">
    <cellStyle name="Normal" xfId="15"/>
    <cellStyle name="Normal 2" xfId="43"/>
    <cellStyle name="Normal 3" xfId="48"/>
    <cellStyle name="강조색4 2" xfId="4"/>
    <cellStyle name="강조색5 2" xfId="5"/>
    <cellStyle name="강조색6 2" xfId="6"/>
    <cellStyle name="백분율 2" xfId="8"/>
    <cellStyle name="백분율 3" xfId="7"/>
    <cellStyle name="쉼표 [0]" xfId="24" builtinId="6"/>
    <cellStyle name="쉼표 [0] 2" xfId="1"/>
    <cellStyle name="쉼표 [0] 2 2" xfId="10"/>
    <cellStyle name="쉼표 [0] 2 2 2" xfId="38"/>
    <cellStyle name="쉼표 [0] 2 3" xfId="34"/>
    <cellStyle name="쉼표 [0] 2 4" xfId="36"/>
    <cellStyle name="쉼표 [0] 3" xfId="9"/>
    <cellStyle name="쉼표 [0] 3 2" xfId="18"/>
    <cellStyle name="쉼표 [0] 3 2 2" xfId="40"/>
    <cellStyle name="쉼표 [0] 3 3" xfId="37"/>
    <cellStyle name="쉼표 [0] 4" xfId="17"/>
    <cellStyle name="쉼표 [0] 4 2" xfId="39"/>
    <cellStyle name="쉼표 [0] 5" xfId="41"/>
    <cellStyle name="표준" xfId="0" builtinId="0"/>
    <cellStyle name="표준 10" xfId="21"/>
    <cellStyle name="표준 10 2" xfId="22"/>
    <cellStyle name="표준 11" xfId="23"/>
    <cellStyle name="표준 11 2" xfId="31"/>
    <cellStyle name="표준 13" xfId="32"/>
    <cellStyle name="표준 17" xfId="42"/>
    <cellStyle name="표준 19" xfId="46"/>
    <cellStyle name="표준 2" xfId="2"/>
    <cellStyle name="표준 2 2" xfId="11"/>
    <cellStyle name="표준 2 3" xfId="19"/>
    <cellStyle name="표준 2 4" xfId="16"/>
    <cellStyle name="표준 2 5" xfId="26"/>
    <cellStyle name="표준 20" xfId="45"/>
    <cellStyle name="표준 21" xfId="47"/>
    <cellStyle name="표준 3" xfId="12"/>
    <cellStyle name="표준 3 10" xfId="33"/>
    <cellStyle name="표준 3 2" xfId="20"/>
    <cellStyle name="표준 3 2 2" xfId="27"/>
    <cellStyle name="표준 3 3" xfId="25"/>
    <cellStyle name="표준 3 4" xfId="28"/>
    <cellStyle name="표준 3 5" xfId="29"/>
    <cellStyle name="표준 4" xfId="13"/>
    <cellStyle name="표준 5" xfId="3"/>
    <cellStyle name="표준 5 2" xfId="30"/>
    <cellStyle name="표준 7" xfId="35"/>
    <cellStyle name="표준 7 3" xfId="44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="85" zoomScaleNormal="85" workbookViewId="0">
      <selection activeCell="C3" sqref="C3"/>
    </sheetView>
  </sheetViews>
  <sheetFormatPr defaultRowHeight="16.5"/>
  <cols>
    <col min="1" max="1" width="25.75" style="2" customWidth="1"/>
    <col min="2" max="2" width="13.875" style="2" customWidth="1"/>
    <col min="3" max="3" width="17.875" style="2" customWidth="1"/>
    <col min="4" max="4" width="22.375" style="2" customWidth="1"/>
    <col min="5" max="5" width="9" style="2"/>
    <col min="6" max="6" width="11.75" style="2" bestFit="1" customWidth="1"/>
    <col min="7" max="16384" width="9" style="2"/>
  </cols>
  <sheetData>
    <row r="1" spans="1:5" s="42" customFormat="1" ht="27">
      <c r="A1" s="1" t="s">
        <v>54</v>
      </c>
      <c r="B1" s="1"/>
      <c r="C1" s="1"/>
      <c r="D1" s="1"/>
      <c r="E1" s="41"/>
    </row>
    <row r="2" spans="1:5" ht="18.75" customHeight="1">
      <c r="A2" s="43" t="s">
        <v>32</v>
      </c>
      <c r="B2" s="43"/>
      <c r="C2" s="43"/>
      <c r="D2" s="43"/>
      <c r="E2" s="43"/>
    </row>
    <row r="3" spans="1:5" ht="24.95" customHeight="1">
      <c r="A3" s="44" t="s">
        <v>53</v>
      </c>
      <c r="B3" s="43"/>
      <c r="C3" s="43"/>
      <c r="D3" s="43"/>
      <c r="E3" s="43"/>
    </row>
    <row r="4" spans="1:5" ht="24.95" customHeight="1"/>
    <row r="5" spans="1:5" s="46" customFormat="1" ht="24.95" customHeight="1">
      <c r="A5" s="45" t="s">
        <v>9</v>
      </c>
      <c r="B5" s="45" t="s">
        <v>230</v>
      </c>
      <c r="C5" s="45" t="s">
        <v>231</v>
      </c>
      <c r="D5" s="45" t="s">
        <v>10</v>
      </c>
    </row>
    <row r="6" spans="1:5" s="50" customFormat="1" ht="24.95" customHeight="1">
      <c r="A6" s="47" t="s">
        <v>232</v>
      </c>
      <c r="B6" s="48" t="s">
        <v>21</v>
      </c>
      <c r="C6" s="49">
        <v>0</v>
      </c>
      <c r="D6" s="48"/>
    </row>
    <row r="7" spans="1:5" s="50" customFormat="1" ht="24.95" customHeight="1">
      <c r="A7" s="47" t="s">
        <v>7</v>
      </c>
      <c r="B7" s="48">
        <f>세부사용현황!F15</f>
        <v>11</v>
      </c>
      <c r="C7" s="51">
        <f>세부사용현황!H15</f>
        <v>1003500</v>
      </c>
      <c r="D7" s="48"/>
    </row>
    <row r="8" spans="1:5" s="50" customFormat="1" ht="24.95" customHeight="1">
      <c r="A8" s="47" t="s">
        <v>8</v>
      </c>
      <c r="B8" s="48">
        <f>세부사용현황!F26</f>
        <v>10</v>
      </c>
      <c r="C8" s="51">
        <f>세부사용현황!H26</f>
        <v>1255600</v>
      </c>
      <c r="D8" s="52"/>
    </row>
    <row r="9" spans="1:5" s="50" customFormat="1" ht="24.95" customHeight="1">
      <c r="A9" s="47" t="s">
        <v>22</v>
      </c>
      <c r="B9" s="48">
        <f>세부사용현황!F34</f>
        <v>7</v>
      </c>
      <c r="C9" s="51">
        <f>세부사용현황!H34</f>
        <v>650750</v>
      </c>
      <c r="D9" s="52"/>
    </row>
    <row r="10" spans="1:5" s="50" customFormat="1" ht="24.95" customHeight="1">
      <c r="A10" s="47" t="s">
        <v>23</v>
      </c>
      <c r="B10" s="48">
        <f>세부사용현황!F38</f>
        <v>3</v>
      </c>
      <c r="C10" s="51">
        <f>세부사용현황!H38</f>
        <v>299000</v>
      </c>
      <c r="D10" s="52"/>
    </row>
    <row r="11" spans="1:5" s="50" customFormat="1" ht="24.95" customHeight="1">
      <c r="A11" s="47" t="s">
        <v>24</v>
      </c>
      <c r="B11" s="48">
        <f>세부사용현황!F54</f>
        <v>15</v>
      </c>
      <c r="C11" s="51">
        <f>세부사용현황!H54</f>
        <v>713990</v>
      </c>
      <c r="D11" s="52"/>
    </row>
    <row r="12" spans="1:5" s="50" customFormat="1" ht="24.95" customHeight="1">
      <c r="A12" s="47" t="s">
        <v>25</v>
      </c>
      <c r="B12" s="48">
        <f>세부사용현황!F63</f>
        <v>8</v>
      </c>
      <c r="C12" s="51">
        <f>세부사용현황!H63</f>
        <v>484000</v>
      </c>
      <c r="D12" s="52"/>
    </row>
    <row r="13" spans="1:5" s="50" customFormat="1" ht="24.95" customHeight="1">
      <c r="A13" s="47" t="s">
        <v>26</v>
      </c>
      <c r="B13" s="48">
        <f>세부사용현황!F67</f>
        <v>3</v>
      </c>
      <c r="C13" s="51">
        <f>세부사용현황!H67</f>
        <v>526100</v>
      </c>
      <c r="D13" s="52"/>
    </row>
    <row r="14" spans="1:5" s="50" customFormat="1" ht="24.95" customHeight="1">
      <c r="A14" s="47" t="s">
        <v>28</v>
      </c>
      <c r="B14" s="48">
        <f>세부사용현황!F75</f>
        <v>7</v>
      </c>
      <c r="C14" s="51">
        <f>세부사용현황!H75</f>
        <v>754400</v>
      </c>
      <c r="D14" s="52"/>
    </row>
    <row r="15" spans="1:5" s="50" customFormat="1" ht="24.95" customHeight="1">
      <c r="A15" s="47" t="s">
        <v>27</v>
      </c>
      <c r="B15" s="48">
        <f>세부사용현황!F83</f>
        <v>7</v>
      </c>
      <c r="C15" s="51">
        <f>세부사용현황!H83</f>
        <v>427000</v>
      </c>
      <c r="D15" s="52"/>
    </row>
    <row r="16" spans="1:5" s="50" customFormat="1" ht="24.95" customHeight="1">
      <c r="A16" s="53" t="s">
        <v>12</v>
      </c>
      <c r="B16" s="54">
        <f>SUM(B7:B15)</f>
        <v>71</v>
      </c>
      <c r="C16" s="55">
        <f>SUM(C6:C15)</f>
        <v>6114340</v>
      </c>
      <c r="D16" s="56"/>
    </row>
    <row r="17" spans="1:6" s="50" customFormat="1" ht="24.95" customHeight="1">
      <c r="C17" s="57"/>
    </row>
    <row r="18" spans="1:6" s="50" customFormat="1" ht="24.95" customHeight="1">
      <c r="C18" s="57"/>
    </row>
    <row r="19" spans="1:6" s="50" customFormat="1" ht="24.95" customHeight="1">
      <c r="A19" s="44" t="s">
        <v>6</v>
      </c>
    </row>
    <row r="20" spans="1:6" s="50" customFormat="1" ht="24.95" customHeight="1"/>
    <row r="21" spans="1:6" s="50" customFormat="1" ht="24.95" customHeight="1">
      <c r="A21" s="45" t="s">
        <v>15</v>
      </c>
      <c r="B21" s="45" t="s">
        <v>230</v>
      </c>
      <c r="C21" s="45" t="s">
        <v>231</v>
      </c>
      <c r="D21" s="45" t="s">
        <v>10</v>
      </c>
    </row>
    <row r="22" spans="1:6" s="50" customFormat="1" ht="24.95" customHeight="1">
      <c r="A22" s="47" t="s">
        <v>13</v>
      </c>
      <c r="B22" s="48">
        <f>COUNTIF(세부사용현황!C4:C83,"내부직원 간담")</f>
        <v>35</v>
      </c>
      <c r="C22" s="51">
        <f>SUMIF(세부사용현황!$C$4:$C$82,A22,세부사용현황!$H$4:$H$82)</f>
        <v>2344740</v>
      </c>
      <c r="D22" s="58"/>
      <c r="F22" s="59"/>
    </row>
    <row r="23" spans="1:6" s="50" customFormat="1" ht="24.95" customHeight="1">
      <c r="A23" s="47" t="s">
        <v>5</v>
      </c>
      <c r="B23" s="48">
        <f>COUNTIF(세부사용현황!C4:C83,"유관기관 협의")</f>
        <v>32</v>
      </c>
      <c r="C23" s="51">
        <f>SUMIF(세부사용현황!$C$4:$C$82,A23,세부사용현황!$H$4:$H$82)</f>
        <v>3370600</v>
      </c>
      <c r="D23" s="58"/>
    </row>
    <row r="24" spans="1:6" s="50" customFormat="1" ht="24.95" customHeight="1">
      <c r="A24" s="47" t="s">
        <v>14</v>
      </c>
      <c r="B24" s="48">
        <f>COUNTIF(세부사용현황!C15:C84,"협동조합 관련")</f>
        <v>4</v>
      </c>
      <c r="C24" s="51">
        <f>SUMIF(세부사용현황!$C$4:$C$82,A24,세부사용현황!$H$4:$H$82)</f>
        <v>399000</v>
      </c>
      <c r="D24" s="58"/>
    </row>
    <row r="25" spans="1:6" s="50" customFormat="1" ht="24.95" customHeight="1">
      <c r="A25" s="47" t="s">
        <v>16</v>
      </c>
      <c r="B25" s="48">
        <f>COUNTIF(세부사용현황!C15:C85,"기타사업 추진")</f>
        <v>0</v>
      </c>
      <c r="C25" s="51">
        <f>SUMIF(세부사용현황!$C$4:$C$82,A25,세부사용현황!$H$4:$H$82)</f>
        <v>0</v>
      </c>
      <c r="D25" s="58"/>
    </row>
    <row r="26" spans="1:6" ht="24.95" customHeight="1">
      <c r="A26" s="60" t="s">
        <v>12</v>
      </c>
      <c r="B26" s="61">
        <f>SUM(B22:B25)</f>
        <v>71</v>
      </c>
      <c r="C26" s="55">
        <f>SUM(C22:C25)</f>
        <v>6114340</v>
      </c>
      <c r="D26" s="62"/>
    </row>
    <row r="27" spans="1:6" ht="24.95" customHeight="1"/>
    <row r="28" spans="1:6" ht="20.100000000000001" customHeight="1">
      <c r="A28" s="63" t="s">
        <v>33</v>
      </c>
    </row>
    <row r="29" spans="1:6" ht="20.100000000000001" customHeight="1"/>
    <row r="30" spans="1:6" ht="20.100000000000001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1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4" sqref="D4"/>
    </sheetView>
  </sheetViews>
  <sheetFormatPr defaultRowHeight="21.95" customHeight="1"/>
  <cols>
    <col min="1" max="1" width="17.625" style="3" customWidth="1"/>
    <col min="2" max="2" width="14.625" style="3" bestFit="1" customWidth="1"/>
    <col min="3" max="3" width="16" style="4" customWidth="1"/>
    <col min="4" max="4" width="39.75" style="3" customWidth="1"/>
    <col min="5" max="5" width="41.5" style="3" customWidth="1"/>
    <col min="6" max="6" width="41.25" style="3" bestFit="1" customWidth="1"/>
    <col min="7" max="7" width="10.25" style="3" customWidth="1"/>
    <col min="8" max="8" width="12.5" style="5" customWidth="1"/>
    <col min="9" max="16384" width="9" style="2"/>
  </cols>
  <sheetData>
    <row r="1" spans="1:9" ht="26.25" customHeight="1">
      <c r="A1" s="1" t="str">
        <f>'공개 총괄'!A1</f>
        <v>2021년 3월 상근임원 업무추진비 사용현황</v>
      </c>
      <c r="B1" s="1"/>
      <c r="C1" s="1"/>
      <c r="D1" s="1"/>
      <c r="E1" s="1"/>
      <c r="F1" s="1"/>
      <c r="G1" s="1"/>
      <c r="H1" s="1"/>
    </row>
    <row r="2" spans="1:9" ht="11.25" customHeight="1"/>
    <row r="3" spans="1:9" s="9" customFormat="1" ht="15.95" customHeight="1">
      <c r="A3" s="6" t="s">
        <v>4</v>
      </c>
      <c r="B3" s="6" t="s">
        <v>0</v>
      </c>
      <c r="C3" s="7" t="s">
        <v>3</v>
      </c>
      <c r="D3" s="6" t="s">
        <v>18</v>
      </c>
      <c r="E3" s="6" t="s">
        <v>2</v>
      </c>
      <c r="F3" s="6" t="s">
        <v>19</v>
      </c>
      <c r="G3" s="6" t="s">
        <v>1</v>
      </c>
      <c r="H3" s="8" t="s">
        <v>20</v>
      </c>
    </row>
    <row r="4" spans="1:9" ht="16.5">
      <c r="A4" s="10" t="s">
        <v>7</v>
      </c>
      <c r="B4" s="10">
        <v>44263</v>
      </c>
      <c r="C4" s="10" t="s">
        <v>79</v>
      </c>
      <c r="D4" s="10" t="s">
        <v>60</v>
      </c>
      <c r="E4" s="10" t="s">
        <v>61</v>
      </c>
      <c r="F4" s="10" t="s">
        <v>62</v>
      </c>
      <c r="G4" s="10" t="s">
        <v>30</v>
      </c>
      <c r="H4" s="11">
        <v>70000</v>
      </c>
      <c r="I4" s="12" t="s">
        <v>229</v>
      </c>
    </row>
    <row r="5" spans="1:9" ht="16.5">
      <c r="A5" s="10" t="s">
        <v>7</v>
      </c>
      <c r="B5" s="10">
        <v>44264</v>
      </c>
      <c r="C5" s="10" t="s">
        <v>59</v>
      </c>
      <c r="D5" s="10" t="s">
        <v>63</v>
      </c>
      <c r="E5" s="10" t="s">
        <v>44</v>
      </c>
      <c r="F5" s="10" t="s">
        <v>64</v>
      </c>
      <c r="G5" s="10" t="s">
        <v>30</v>
      </c>
      <c r="H5" s="11">
        <v>24000</v>
      </c>
    </row>
    <row r="6" spans="1:9" ht="16.5">
      <c r="A6" s="10" t="s">
        <v>7</v>
      </c>
      <c r="B6" s="10">
        <v>44267</v>
      </c>
      <c r="C6" s="10" t="s">
        <v>5</v>
      </c>
      <c r="D6" s="10" t="s">
        <v>40</v>
      </c>
      <c r="E6" s="10" t="s">
        <v>65</v>
      </c>
      <c r="F6" s="10" t="s">
        <v>66</v>
      </c>
      <c r="G6" s="10" t="s">
        <v>30</v>
      </c>
      <c r="H6" s="11">
        <v>35000</v>
      </c>
    </row>
    <row r="7" spans="1:9" ht="16.5">
      <c r="A7" s="10" t="s">
        <v>67</v>
      </c>
      <c r="B7" s="10">
        <v>44270</v>
      </c>
      <c r="C7" s="10" t="s">
        <v>59</v>
      </c>
      <c r="D7" s="10" t="s">
        <v>40</v>
      </c>
      <c r="E7" s="10" t="s">
        <v>68</v>
      </c>
      <c r="F7" s="10" t="s">
        <v>64</v>
      </c>
      <c r="G7" s="10" t="s">
        <v>30</v>
      </c>
      <c r="H7" s="11">
        <v>103000</v>
      </c>
    </row>
    <row r="8" spans="1:9" ht="16.5">
      <c r="A8" s="10" t="s">
        <v>7</v>
      </c>
      <c r="B8" s="10">
        <v>44273</v>
      </c>
      <c r="C8" s="10" t="s">
        <v>59</v>
      </c>
      <c r="D8" s="10" t="s">
        <v>63</v>
      </c>
      <c r="E8" s="10" t="s">
        <v>69</v>
      </c>
      <c r="F8" s="10" t="s">
        <v>64</v>
      </c>
      <c r="G8" s="10" t="s">
        <v>30</v>
      </c>
      <c r="H8" s="11">
        <v>56000</v>
      </c>
    </row>
    <row r="9" spans="1:9" ht="16.5">
      <c r="A9" s="10" t="s">
        <v>7</v>
      </c>
      <c r="B9" s="10">
        <v>44277</v>
      </c>
      <c r="C9" s="10" t="s">
        <v>79</v>
      </c>
      <c r="D9" s="10" t="s">
        <v>60</v>
      </c>
      <c r="E9" s="10" t="s">
        <v>70</v>
      </c>
      <c r="F9" s="10" t="s">
        <v>71</v>
      </c>
      <c r="G9" s="10" t="s">
        <v>30</v>
      </c>
      <c r="H9" s="11">
        <v>60000</v>
      </c>
    </row>
    <row r="10" spans="1:9" ht="16.5">
      <c r="A10" s="10" t="s">
        <v>7</v>
      </c>
      <c r="B10" s="10">
        <v>44277</v>
      </c>
      <c r="C10" s="10" t="s">
        <v>31</v>
      </c>
      <c r="D10" s="10" t="s">
        <v>72</v>
      </c>
      <c r="E10" s="10" t="s">
        <v>73</v>
      </c>
      <c r="F10" s="10" t="s">
        <v>74</v>
      </c>
      <c r="G10" s="10" t="s">
        <v>30</v>
      </c>
      <c r="H10" s="11">
        <v>279500</v>
      </c>
    </row>
    <row r="11" spans="1:9" ht="16.5">
      <c r="A11" s="10" t="s">
        <v>7</v>
      </c>
      <c r="B11" s="10">
        <v>44278</v>
      </c>
      <c r="C11" s="10" t="s">
        <v>31</v>
      </c>
      <c r="D11" s="10" t="s">
        <v>40</v>
      </c>
      <c r="E11" s="10" t="s">
        <v>75</v>
      </c>
      <c r="F11" s="10" t="s">
        <v>64</v>
      </c>
      <c r="G11" s="10" t="s">
        <v>30</v>
      </c>
      <c r="H11" s="11">
        <v>224000</v>
      </c>
    </row>
    <row r="12" spans="1:9" ht="16.5">
      <c r="A12" s="10" t="s">
        <v>7</v>
      </c>
      <c r="B12" s="10">
        <v>44284</v>
      </c>
      <c r="C12" s="10" t="s">
        <v>79</v>
      </c>
      <c r="D12" s="10" t="s">
        <v>60</v>
      </c>
      <c r="E12" s="10" t="s">
        <v>50</v>
      </c>
      <c r="F12" s="10" t="s">
        <v>55</v>
      </c>
      <c r="G12" s="10" t="s">
        <v>30</v>
      </c>
      <c r="H12" s="11">
        <v>28000</v>
      </c>
    </row>
    <row r="13" spans="1:9" ht="16.5">
      <c r="A13" s="10" t="s">
        <v>7</v>
      </c>
      <c r="B13" s="10">
        <v>44286</v>
      </c>
      <c r="C13" s="10" t="s">
        <v>79</v>
      </c>
      <c r="D13" s="10" t="s">
        <v>76</v>
      </c>
      <c r="E13" s="10" t="s">
        <v>77</v>
      </c>
      <c r="F13" s="10" t="s">
        <v>57</v>
      </c>
      <c r="G13" s="10" t="s">
        <v>30</v>
      </c>
      <c r="H13" s="11">
        <v>13000</v>
      </c>
    </row>
    <row r="14" spans="1:9" ht="16.5">
      <c r="A14" s="10" t="s">
        <v>7</v>
      </c>
      <c r="B14" s="10">
        <v>44286</v>
      </c>
      <c r="C14" s="10" t="s">
        <v>79</v>
      </c>
      <c r="D14" s="10" t="s">
        <v>60</v>
      </c>
      <c r="E14" s="10" t="s">
        <v>50</v>
      </c>
      <c r="F14" s="10" t="s">
        <v>78</v>
      </c>
      <c r="G14" s="10" t="s">
        <v>30</v>
      </c>
      <c r="H14" s="11">
        <v>111000</v>
      </c>
    </row>
    <row r="15" spans="1:9" s="18" customFormat="1" ht="15.95" customHeight="1">
      <c r="A15" s="13" t="s">
        <v>11</v>
      </c>
      <c r="B15" s="14"/>
      <c r="C15" s="15"/>
      <c r="D15" s="13"/>
      <c r="E15" s="13"/>
      <c r="F15" s="13">
        <f>COUNTA(F4:F14)</f>
        <v>11</v>
      </c>
      <c r="G15" s="16"/>
      <c r="H15" s="17">
        <f>SUM(H4:H14)</f>
        <v>1003500</v>
      </c>
    </row>
    <row r="16" spans="1:9" ht="16.5">
      <c r="A16" s="19" t="s">
        <v>8</v>
      </c>
      <c r="B16" s="19">
        <v>44263</v>
      </c>
      <c r="C16" s="19" t="s">
        <v>5</v>
      </c>
      <c r="D16" s="19" t="s">
        <v>83</v>
      </c>
      <c r="E16" s="19" t="s">
        <v>84</v>
      </c>
      <c r="F16" s="19" t="s">
        <v>82</v>
      </c>
      <c r="G16" s="19" t="s">
        <v>30</v>
      </c>
      <c r="H16" s="11">
        <v>48800</v>
      </c>
    </row>
    <row r="17" spans="1:8" ht="16.5">
      <c r="A17" s="19" t="s">
        <v>8</v>
      </c>
      <c r="B17" s="19">
        <v>44266</v>
      </c>
      <c r="C17" s="19" t="s">
        <v>5</v>
      </c>
      <c r="D17" s="19" t="s">
        <v>85</v>
      </c>
      <c r="E17" s="19" t="s">
        <v>86</v>
      </c>
      <c r="F17" s="19" t="s">
        <v>41</v>
      </c>
      <c r="G17" s="19" t="s">
        <v>30</v>
      </c>
      <c r="H17" s="11">
        <v>313800</v>
      </c>
    </row>
    <row r="18" spans="1:8" ht="16.5">
      <c r="A18" s="19" t="s">
        <v>8</v>
      </c>
      <c r="B18" s="19">
        <v>44267</v>
      </c>
      <c r="C18" s="19" t="s">
        <v>5</v>
      </c>
      <c r="D18" s="19" t="s">
        <v>85</v>
      </c>
      <c r="E18" s="19" t="s">
        <v>87</v>
      </c>
      <c r="F18" s="19" t="s">
        <v>88</v>
      </c>
      <c r="G18" s="19" t="s">
        <v>30</v>
      </c>
      <c r="H18" s="11">
        <v>112000</v>
      </c>
    </row>
    <row r="19" spans="1:8" ht="16.5">
      <c r="A19" s="19" t="s">
        <v>8</v>
      </c>
      <c r="B19" s="19">
        <v>44271</v>
      </c>
      <c r="C19" s="19" t="s">
        <v>5</v>
      </c>
      <c r="D19" s="19" t="s">
        <v>85</v>
      </c>
      <c r="E19" s="19" t="s">
        <v>89</v>
      </c>
      <c r="F19" s="19" t="s">
        <v>41</v>
      </c>
      <c r="G19" s="19" t="s">
        <v>30</v>
      </c>
      <c r="H19" s="11">
        <v>88000</v>
      </c>
    </row>
    <row r="20" spans="1:8" ht="16.5">
      <c r="A20" s="19" t="s">
        <v>8</v>
      </c>
      <c r="B20" s="19">
        <v>44273</v>
      </c>
      <c r="C20" s="19" t="s">
        <v>79</v>
      </c>
      <c r="D20" s="19" t="s">
        <v>90</v>
      </c>
      <c r="E20" s="19" t="s">
        <v>91</v>
      </c>
      <c r="F20" s="19" t="s">
        <v>34</v>
      </c>
      <c r="G20" s="19" t="s">
        <v>30</v>
      </c>
      <c r="H20" s="11">
        <v>104000</v>
      </c>
    </row>
    <row r="21" spans="1:8" ht="16.5">
      <c r="A21" s="19" t="s">
        <v>8</v>
      </c>
      <c r="B21" s="19">
        <v>44277</v>
      </c>
      <c r="C21" s="19" t="s">
        <v>5</v>
      </c>
      <c r="D21" s="19" t="s">
        <v>92</v>
      </c>
      <c r="E21" s="19" t="s">
        <v>93</v>
      </c>
      <c r="F21" s="19" t="s">
        <v>88</v>
      </c>
      <c r="G21" s="19" t="s">
        <v>30</v>
      </c>
      <c r="H21" s="11">
        <v>70000</v>
      </c>
    </row>
    <row r="22" spans="1:8" ht="16.5">
      <c r="A22" s="19" t="s">
        <v>8</v>
      </c>
      <c r="B22" s="19">
        <v>44278</v>
      </c>
      <c r="C22" s="19" t="s">
        <v>79</v>
      </c>
      <c r="D22" s="19" t="s">
        <v>42</v>
      </c>
      <c r="E22" s="19" t="s">
        <v>94</v>
      </c>
      <c r="F22" s="19" t="s">
        <v>34</v>
      </c>
      <c r="G22" s="19" t="s">
        <v>30</v>
      </c>
      <c r="H22" s="11">
        <v>116000</v>
      </c>
    </row>
    <row r="23" spans="1:8" ht="16.5">
      <c r="A23" s="19" t="s">
        <v>8</v>
      </c>
      <c r="B23" s="19">
        <v>44280</v>
      </c>
      <c r="C23" s="19" t="s">
        <v>5</v>
      </c>
      <c r="D23" s="19" t="s">
        <v>85</v>
      </c>
      <c r="E23" s="19" t="s">
        <v>95</v>
      </c>
      <c r="F23" s="19" t="s">
        <v>41</v>
      </c>
      <c r="G23" s="19" t="s">
        <v>30</v>
      </c>
      <c r="H23" s="11">
        <v>64000</v>
      </c>
    </row>
    <row r="24" spans="1:8" ht="16.5">
      <c r="A24" s="19" t="s">
        <v>8</v>
      </c>
      <c r="B24" s="19">
        <v>44280</v>
      </c>
      <c r="C24" s="19" t="s">
        <v>5</v>
      </c>
      <c r="D24" s="19" t="s">
        <v>92</v>
      </c>
      <c r="E24" s="19" t="s">
        <v>96</v>
      </c>
      <c r="F24" s="19" t="s">
        <v>41</v>
      </c>
      <c r="G24" s="19" t="s">
        <v>30</v>
      </c>
      <c r="H24" s="11">
        <v>101000</v>
      </c>
    </row>
    <row r="25" spans="1:8" ht="16.5">
      <c r="A25" s="19" t="s">
        <v>8</v>
      </c>
      <c r="B25" s="19">
        <v>44284</v>
      </c>
      <c r="C25" s="19" t="s">
        <v>5</v>
      </c>
      <c r="D25" s="19" t="s">
        <v>85</v>
      </c>
      <c r="E25" s="19" t="s">
        <v>97</v>
      </c>
      <c r="F25" s="19" t="s">
        <v>88</v>
      </c>
      <c r="G25" s="19" t="s">
        <v>30</v>
      </c>
      <c r="H25" s="11">
        <v>238000</v>
      </c>
    </row>
    <row r="26" spans="1:8" s="18" customFormat="1" ht="15.95" customHeight="1">
      <c r="A26" s="13" t="s">
        <v>11</v>
      </c>
      <c r="B26" s="14"/>
      <c r="C26" s="15"/>
      <c r="D26" s="20"/>
      <c r="E26" s="13"/>
      <c r="F26" s="13">
        <f>COUNTA(F16:F25)</f>
        <v>10</v>
      </c>
      <c r="G26" s="13"/>
      <c r="H26" s="17">
        <f>SUM(H16:H25)</f>
        <v>1255600</v>
      </c>
    </row>
    <row r="27" spans="1:8" s="22" customFormat="1" ht="15.95" customHeight="1">
      <c r="A27" s="19" t="s">
        <v>22</v>
      </c>
      <c r="B27" s="19">
        <v>44257</v>
      </c>
      <c r="C27" s="19" t="s">
        <v>101</v>
      </c>
      <c r="D27" s="19" t="s">
        <v>40</v>
      </c>
      <c r="E27" s="19" t="s">
        <v>102</v>
      </c>
      <c r="F27" s="19" t="s">
        <v>113</v>
      </c>
      <c r="G27" s="21" t="s">
        <v>98</v>
      </c>
      <c r="H27" s="11">
        <v>56000</v>
      </c>
    </row>
    <row r="28" spans="1:8" s="22" customFormat="1" ht="15.95" customHeight="1">
      <c r="A28" s="19" t="s">
        <v>22</v>
      </c>
      <c r="B28" s="19">
        <v>44258</v>
      </c>
      <c r="C28" s="19" t="s">
        <v>103</v>
      </c>
      <c r="D28" s="19" t="s">
        <v>104</v>
      </c>
      <c r="E28" s="19" t="s">
        <v>51</v>
      </c>
      <c r="F28" s="19" t="s">
        <v>114</v>
      </c>
      <c r="G28" s="21" t="s">
        <v>98</v>
      </c>
      <c r="H28" s="11">
        <v>33750</v>
      </c>
    </row>
    <row r="29" spans="1:8" s="22" customFormat="1" ht="15.95" customHeight="1">
      <c r="A29" s="19" t="s">
        <v>22</v>
      </c>
      <c r="B29" s="19">
        <v>44258</v>
      </c>
      <c r="C29" s="19" t="s">
        <v>13</v>
      </c>
      <c r="D29" s="19" t="s">
        <v>43</v>
      </c>
      <c r="E29" s="19" t="s">
        <v>105</v>
      </c>
      <c r="F29" s="19" t="s">
        <v>115</v>
      </c>
      <c r="G29" s="21" t="s">
        <v>98</v>
      </c>
      <c r="H29" s="11">
        <v>132000</v>
      </c>
    </row>
    <row r="30" spans="1:8" s="22" customFormat="1" ht="15.95" customHeight="1">
      <c r="A30" s="19" t="s">
        <v>22</v>
      </c>
      <c r="B30" s="19">
        <v>44258</v>
      </c>
      <c r="C30" s="19" t="s">
        <v>106</v>
      </c>
      <c r="D30" s="19" t="s">
        <v>40</v>
      </c>
      <c r="E30" s="19" t="s">
        <v>107</v>
      </c>
      <c r="F30" s="19" t="s">
        <v>112</v>
      </c>
      <c r="G30" s="21" t="s">
        <v>98</v>
      </c>
      <c r="H30" s="11">
        <v>190000</v>
      </c>
    </row>
    <row r="31" spans="1:8" s="22" customFormat="1" ht="15.95" customHeight="1">
      <c r="A31" s="19" t="s">
        <v>22</v>
      </c>
      <c r="B31" s="19">
        <v>44260</v>
      </c>
      <c r="C31" s="19" t="s">
        <v>5</v>
      </c>
      <c r="D31" s="19" t="s">
        <v>40</v>
      </c>
      <c r="E31" s="19" t="s">
        <v>108</v>
      </c>
      <c r="F31" s="19" t="s">
        <v>112</v>
      </c>
      <c r="G31" s="21" t="s">
        <v>99</v>
      </c>
      <c r="H31" s="11">
        <v>180000</v>
      </c>
    </row>
    <row r="32" spans="1:8" s="22" customFormat="1" ht="15.95" customHeight="1">
      <c r="A32" s="19" t="s">
        <v>22</v>
      </c>
      <c r="B32" s="19">
        <v>44263</v>
      </c>
      <c r="C32" s="19" t="s">
        <v>103</v>
      </c>
      <c r="D32" s="19" t="s">
        <v>100</v>
      </c>
      <c r="E32" s="19" t="s">
        <v>109</v>
      </c>
      <c r="F32" s="19" t="s">
        <v>116</v>
      </c>
      <c r="G32" s="21" t="s">
        <v>98</v>
      </c>
      <c r="H32" s="11">
        <v>49000</v>
      </c>
    </row>
    <row r="33" spans="1:9" s="22" customFormat="1" ht="15.95" customHeight="1">
      <c r="A33" s="19" t="s">
        <v>22</v>
      </c>
      <c r="B33" s="19">
        <v>44264</v>
      </c>
      <c r="C33" s="19" t="s">
        <v>103</v>
      </c>
      <c r="D33" s="19" t="s">
        <v>110</v>
      </c>
      <c r="E33" s="19" t="s">
        <v>111</v>
      </c>
      <c r="F33" s="19" t="s">
        <v>117</v>
      </c>
      <c r="G33" s="21" t="s">
        <v>35</v>
      </c>
      <c r="H33" s="11">
        <v>10000</v>
      </c>
    </row>
    <row r="34" spans="1:9" s="18" customFormat="1" ht="15.95" customHeight="1">
      <c r="A34" s="15" t="s">
        <v>11</v>
      </c>
      <c r="B34" s="13"/>
      <c r="C34" s="15"/>
      <c r="D34" s="20"/>
      <c r="E34" s="13"/>
      <c r="F34" s="13">
        <f>COUNTA(F27:F33)</f>
        <v>7</v>
      </c>
      <c r="G34" s="13"/>
      <c r="H34" s="23">
        <f>SUM(H27:H33)</f>
        <v>650750</v>
      </c>
    </row>
    <row r="35" spans="1:9" s="26" customFormat="1" ht="15.95" customHeight="1">
      <c r="A35" s="19" t="s">
        <v>23</v>
      </c>
      <c r="B35" s="19">
        <v>44273</v>
      </c>
      <c r="C35" s="19" t="s">
        <v>210</v>
      </c>
      <c r="D35" s="19" t="s">
        <v>118</v>
      </c>
      <c r="E35" s="19" t="s">
        <v>119</v>
      </c>
      <c r="F35" s="19" t="s">
        <v>120</v>
      </c>
      <c r="G35" s="24" t="s">
        <v>30</v>
      </c>
      <c r="H35" s="11">
        <v>5000</v>
      </c>
      <c r="I35" s="25"/>
    </row>
    <row r="36" spans="1:9" s="26" customFormat="1" ht="15.95" customHeight="1">
      <c r="A36" s="19" t="s">
        <v>121</v>
      </c>
      <c r="B36" s="19">
        <v>44273</v>
      </c>
      <c r="C36" s="19" t="s">
        <v>210</v>
      </c>
      <c r="D36" s="19" t="s">
        <v>118</v>
      </c>
      <c r="E36" s="19" t="s">
        <v>119</v>
      </c>
      <c r="F36" s="19" t="s">
        <v>120</v>
      </c>
      <c r="G36" s="24" t="s">
        <v>30</v>
      </c>
      <c r="H36" s="11">
        <v>90000</v>
      </c>
      <c r="I36" s="25"/>
    </row>
    <row r="37" spans="1:9" s="26" customFormat="1" ht="15.95" customHeight="1">
      <c r="A37" s="19" t="s">
        <v>121</v>
      </c>
      <c r="B37" s="19">
        <v>44286</v>
      </c>
      <c r="C37" s="19" t="s">
        <v>210</v>
      </c>
      <c r="D37" s="19" t="s">
        <v>118</v>
      </c>
      <c r="E37" s="19" t="s">
        <v>122</v>
      </c>
      <c r="F37" s="19" t="s">
        <v>38</v>
      </c>
      <c r="G37" s="24" t="s">
        <v>30</v>
      </c>
      <c r="H37" s="11">
        <v>204000</v>
      </c>
      <c r="I37" s="25"/>
    </row>
    <row r="38" spans="1:9" s="27" customFormat="1" ht="15.95" customHeight="1">
      <c r="A38" s="15" t="s">
        <v>11</v>
      </c>
      <c r="B38" s="13"/>
      <c r="C38" s="15"/>
      <c r="D38" s="20"/>
      <c r="E38" s="13"/>
      <c r="F38" s="13">
        <f>COUNTA(F35:F37)</f>
        <v>3</v>
      </c>
      <c r="G38" s="13"/>
      <c r="H38" s="23">
        <f>SUM(H35:H37)</f>
        <v>299000</v>
      </c>
    </row>
    <row r="39" spans="1:9" s="29" customFormat="1" ht="15.95" customHeight="1">
      <c r="A39" s="24" t="s">
        <v>24</v>
      </c>
      <c r="B39" s="24" t="s">
        <v>129</v>
      </c>
      <c r="C39" s="24" t="s">
        <v>13</v>
      </c>
      <c r="D39" s="24" t="s">
        <v>130</v>
      </c>
      <c r="E39" s="24" t="s">
        <v>131</v>
      </c>
      <c r="F39" s="24" t="s">
        <v>34</v>
      </c>
      <c r="G39" s="24" t="s">
        <v>45</v>
      </c>
      <c r="H39" s="28">
        <v>16000</v>
      </c>
    </row>
    <row r="40" spans="1:9" s="29" customFormat="1" ht="15.95" customHeight="1">
      <c r="A40" s="24" t="s">
        <v>132</v>
      </c>
      <c r="B40" s="24" t="s">
        <v>133</v>
      </c>
      <c r="C40" s="24" t="s">
        <v>13</v>
      </c>
      <c r="D40" s="24" t="s">
        <v>134</v>
      </c>
      <c r="E40" s="24" t="s">
        <v>135</v>
      </c>
      <c r="F40" s="24" t="s">
        <v>34</v>
      </c>
      <c r="G40" s="24" t="s">
        <v>35</v>
      </c>
      <c r="H40" s="28">
        <v>44700</v>
      </c>
    </row>
    <row r="41" spans="1:9" s="29" customFormat="1" ht="15.95" customHeight="1">
      <c r="A41" s="24" t="s">
        <v>24</v>
      </c>
      <c r="B41" s="24" t="s">
        <v>136</v>
      </c>
      <c r="C41" s="24" t="s">
        <v>13</v>
      </c>
      <c r="D41" s="24" t="s">
        <v>137</v>
      </c>
      <c r="E41" s="24" t="s">
        <v>138</v>
      </c>
      <c r="F41" s="24" t="s">
        <v>34</v>
      </c>
      <c r="G41" s="24" t="s">
        <v>35</v>
      </c>
      <c r="H41" s="28">
        <v>23300</v>
      </c>
    </row>
    <row r="42" spans="1:9" s="29" customFormat="1" ht="15.95" customHeight="1">
      <c r="A42" s="24" t="s">
        <v>24</v>
      </c>
      <c r="B42" s="24" t="s">
        <v>136</v>
      </c>
      <c r="C42" s="24" t="s">
        <v>13</v>
      </c>
      <c r="D42" s="24" t="s">
        <v>139</v>
      </c>
      <c r="E42" s="24" t="s">
        <v>140</v>
      </c>
      <c r="F42" s="24" t="s">
        <v>34</v>
      </c>
      <c r="G42" s="24" t="s">
        <v>35</v>
      </c>
      <c r="H42" s="28">
        <v>46000</v>
      </c>
    </row>
    <row r="43" spans="1:9" s="29" customFormat="1" ht="15.95" customHeight="1">
      <c r="A43" s="24" t="s">
        <v>24</v>
      </c>
      <c r="B43" s="24" t="s">
        <v>141</v>
      </c>
      <c r="C43" s="24" t="s">
        <v>142</v>
      </c>
      <c r="D43" s="24" t="s">
        <v>143</v>
      </c>
      <c r="E43" s="24" t="s">
        <v>144</v>
      </c>
      <c r="F43" s="24" t="s">
        <v>145</v>
      </c>
      <c r="G43" s="24" t="s">
        <v>35</v>
      </c>
      <c r="H43" s="28">
        <v>80000</v>
      </c>
    </row>
    <row r="44" spans="1:9" s="29" customFormat="1" ht="15.95" customHeight="1">
      <c r="A44" s="24" t="s">
        <v>24</v>
      </c>
      <c r="B44" s="24" t="s">
        <v>146</v>
      </c>
      <c r="C44" s="24" t="s">
        <v>13</v>
      </c>
      <c r="D44" s="24" t="s">
        <v>147</v>
      </c>
      <c r="E44" s="24" t="s">
        <v>148</v>
      </c>
      <c r="F44" s="24" t="s">
        <v>149</v>
      </c>
      <c r="G44" s="24" t="s">
        <v>35</v>
      </c>
      <c r="H44" s="28">
        <v>6000</v>
      </c>
    </row>
    <row r="45" spans="1:9" s="29" customFormat="1" ht="15.95" customHeight="1">
      <c r="A45" s="24" t="s">
        <v>132</v>
      </c>
      <c r="B45" s="24" t="s">
        <v>146</v>
      </c>
      <c r="C45" s="24" t="s">
        <v>13</v>
      </c>
      <c r="D45" s="24" t="s">
        <v>147</v>
      </c>
      <c r="E45" s="24" t="s">
        <v>148</v>
      </c>
      <c r="F45" s="24" t="s">
        <v>34</v>
      </c>
      <c r="G45" s="24" t="s">
        <v>35</v>
      </c>
      <c r="H45" s="28">
        <v>6500</v>
      </c>
    </row>
    <row r="46" spans="1:9" s="29" customFormat="1" ht="15.95" customHeight="1">
      <c r="A46" s="24" t="s">
        <v>24</v>
      </c>
      <c r="B46" s="24" t="s">
        <v>150</v>
      </c>
      <c r="C46" s="24" t="s">
        <v>13</v>
      </c>
      <c r="D46" s="24" t="s">
        <v>151</v>
      </c>
      <c r="E46" s="24" t="s">
        <v>152</v>
      </c>
      <c r="F46" s="24" t="s">
        <v>34</v>
      </c>
      <c r="G46" s="24" t="s">
        <v>35</v>
      </c>
      <c r="H46" s="28">
        <v>112290</v>
      </c>
    </row>
    <row r="47" spans="1:9" s="29" customFormat="1" ht="15.95" customHeight="1">
      <c r="A47" s="24" t="s">
        <v>24</v>
      </c>
      <c r="B47" s="24" t="s">
        <v>153</v>
      </c>
      <c r="C47" s="24" t="s">
        <v>13</v>
      </c>
      <c r="D47" s="24" t="s">
        <v>154</v>
      </c>
      <c r="E47" s="24" t="s">
        <v>155</v>
      </c>
      <c r="F47" s="24" t="s">
        <v>34</v>
      </c>
      <c r="G47" s="24" t="s">
        <v>35</v>
      </c>
      <c r="H47" s="28">
        <v>20600</v>
      </c>
    </row>
    <row r="48" spans="1:9" s="29" customFormat="1" ht="15.95" customHeight="1">
      <c r="A48" s="24" t="s">
        <v>24</v>
      </c>
      <c r="B48" s="24" t="s">
        <v>156</v>
      </c>
      <c r="C48" s="24" t="s">
        <v>13</v>
      </c>
      <c r="D48" s="24" t="s">
        <v>157</v>
      </c>
      <c r="E48" s="24" t="s">
        <v>158</v>
      </c>
      <c r="F48" s="24" t="s">
        <v>34</v>
      </c>
      <c r="G48" s="24" t="s">
        <v>35</v>
      </c>
      <c r="H48" s="28">
        <v>44000</v>
      </c>
    </row>
    <row r="49" spans="1:8" s="29" customFormat="1" ht="15.95" customHeight="1">
      <c r="A49" s="24" t="s">
        <v>24</v>
      </c>
      <c r="B49" s="24" t="s">
        <v>159</v>
      </c>
      <c r="C49" s="24" t="s">
        <v>13</v>
      </c>
      <c r="D49" s="24" t="s">
        <v>46</v>
      </c>
      <c r="E49" s="24" t="s">
        <v>160</v>
      </c>
      <c r="F49" s="24" t="s">
        <v>34</v>
      </c>
      <c r="G49" s="24" t="s">
        <v>35</v>
      </c>
      <c r="H49" s="28">
        <v>18600</v>
      </c>
    </row>
    <row r="50" spans="1:8" s="29" customFormat="1" ht="15.95" customHeight="1">
      <c r="A50" s="24" t="s">
        <v>132</v>
      </c>
      <c r="B50" s="24" t="s">
        <v>159</v>
      </c>
      <c r="C50" s="24" t="s">
        <v>13</v>
      </c>
      <c r="D50" s="24" t="s">
        <v>46</v>
      </c>
      <c r="E50" s="24" t="s">
        <v>50</v>
      </c>
      <c r="F50" s="24" t="s">
        <v>149</v>
      </c>
      <c r="G50" s="24" t="s">
        <v>35</v>
      </c>
      <c r="H50" s="28">
        <v>90000</v>
      </c>
    </row>
    <row r="51" spans="1:8" s="29" customFormat="1" ht="15.95" customHeight="1">
      <c r="A51" s="24" t="s">
        <v>24</v>
      </c>
      <c r="B51" s="24" t="s">
        <v>161</v>
      </c>
      <c r="C51" s="24" t="s">
        <v>5</v>
      </c>
      <c r="D51" s="24" t="s">
        <v>162</v>
      </c>
      <c r="E51" s="24" t="s">
        <v>163</v>
      </c>
      <c r="F51" s="24" t="s">
        <v>145</v>
      </c>
      <c r="G51" s="24" t="s">
        <v>35</v>
      </c>
      <c r="H51" s="28">
        <v>80000</v>
      </c>
    </row>
    <row r="52" spans="1:8" s="29" customFormat="1" ht="15.95" customHeight="1">
      <c r="A52" s="24" t="s">
        <v>24</v>
      </c>
      <c r="B52" s="24" t="s">
        <v>164</v>
      </c>
      <c r="C52" s="24" t="s">
        <v>13</v>
      </c>
      <c r="D52" s="24" t="s">
        <v>165</v>
      </c>
      <c r="E52" s="24" t="s">
        <v>166</v>
      </c>
      <c r="F52" s="24" t="s">
        <v>34</v>
      </c>
      <c r="G52" s="24" t="s">
        <v>35</v>
      </c>
      <c r="H52" s="28">
        <v>105000</v>
      </c>
    </row>
    <row r="53" spans="1:8" s="29" customFormat="1" ht="15.95" customHeight="1">
      <c r="A53" s="24" t="s">
        <v>24</v>
      </c>
      <c r="B53" s="24" t="s">
        <v>167</v>
      </c>
      <c r="C53" s="24" t="s">
        <v>13</v>
      </c>
      <c r="D53" s="24" t="s">
        <v>165</v>
      </c>
      <c r="E53" s="24" t="s">
        <v>168</v>
      </c>
      <c r="F53" s="24" t="s">
        <v>34</v>
      </c>
      <c r="G53" s="24" t="s">
        <v>35</v>
      </c>
      <c r="H53" s="28">
        <v>21000</v>
      </c>
    </row>
    <row r="54" spans="1:8" s="18" customFormat="1" ht="15.95" customHeight="1">
      <c r="A54" s="15" t="s">
        <v>47</v>
      </c>
      <c r="B54" s="13"/>
      <c r="C54" s="15"/>
      <c r="D54" s="20"/>
      <c r="E54" s="13"/>
      <c r="F54" s="13">
        <f>COUNTA(F39:F53)</f>
        <v>15</v>
      </c>
      <c r="G54" s="13"/>
      <c r="H54" s="17">
        <f>SUM(H39:H53)</f>
        <v>713990</v>
      </c>
    </row>
    <row r="55" spans="1:8" ht="16.5">
      <c r="A55" s="30" t="s">
        <v>25</v>
      </c>
      <c r="B55" s="31">
        <v>44259</v>
      </c>
      <c r="C55" s="24" t="s">
        <v>31</v>
      </c>
      <c r="D55" s="30" t="s">
        <v>169</v>
      </c>
      <c r="E55" s="32" t="s">
        <v>170</v>
      </c>
      <c r="F55" s="30" t="s">
        <v>171</v>
      </c>
      <c r="G55" s="30" t="s">
        <v>172</v>
      </c>
      <c r="H55" s="33">
        <v>42000</v>
      </c>
    </row>
    <row r="56" spans="1:8" ht="16.5">
      <c r="A56" s="30" t="s">
        <v>25</v>
      </c>
      <c r="B56" s="31">
        <v>44273</v>
      </c>
      <c r="C56" s="24" t="s">
        <v>31</v>
      </c>
      <c r="D56" s="30" t="s">
        <v>173</v>
      </c>
      <c r="E56" s="32" t="s">
        <v>174</v>
      </c>
      <c r="F56" s="30" t="s">
        <v>175</v>
      </c>
      <c r="G56" s="30" t="s">
        <v>35</v>
      </c>
      <c r="H56" s="33">
        <v>12800</v>
      </c>
    </row>
    <row r="57" spans="1:8" ht="16.5">
      <c r="A57" s="30" t="s">
        <v>25</v>
      </c>
      <c r="B57" s="31">
        <v>44273</v>
      </c>
      <c r="C57" s="24" t="s">
        <v>31</v>
      </c>
      <c r="D57" s="30" t="s">
        <v>39</v>
      </c>
      <c r="E57" s="32" t="s">
        <v>176</v>
      </c>
      <c r="F57" s="30" t="s">
        <v>177</v>
      </c>
      <c r="G57" s="30" t="s">
        <v>172</v>
      </c>
      <c r="H57" s="33">
        <v>46000</v>
      </c>
    </row>
    <row r="58" spans="1:8" ht="16.5">
      <c r="A58" s="30" t="s">
        <v>25</v>
      </c>
      <c r="B58" s="31">
        <v>44273</v>
      </c>
      <c r="C58" s="24" t="s">
        <v>13</v>
      </c>
      <c r="D58" s="30" t="s">
        <v>81</v>
      </c>
      <c r="E58" s="32" t="s">
        <v>178</v>
      </c>
      <c r="F58" s="30" t="s">
        <v>179</v>
      </c>
      <c r="G58" s="30" t="s">
        <v>35</v>
      </c>
      <c r="H58" s="33">
        <v>165000</v>
      </c>
    </row>
    <row r="59" spans="1:8" ht="16.5">
      <c r="A59" s="30" t="s">
        <v>25</v>
      </c>
      <c r="B59" s="31">
        <v>44274</v>
      </c>
      <c r="C59" s="24" t="s">
        <v>13</v>
      </c>
      <c r="D59" s="30" t="s">
        <v>81</v>
      </c>
      <c r="E59" s="32" t="s">
        <v>123</v>
      </c>
      <c r="F59" s="30" t="s">
        <v>48</v>
      </c>
      <c r="G59" s="30" t="s">
        <v>35</v>
      </c>
      <c r="H59" s="33">
        <v>77000</v>
      </c>
    </row>
    <row r="60" spans="1:8" ht="16.5">
      <c r="A60" s="30" t="s">
        <v>25</v>
      </c>
      <c r="B60" s="31">
        <v>44280</v>
      </c>
      <c r="C60" s="24" t="s">
        <v>31</v>
      </c>
      <c r="D60" s="30" t="s">
        <v>39</v>
      </c>
      <c r="E60" s="32" t="s">
        <v>180</v>
      </c>
      <c r="F60" s="30" t="s">
        <v>181</v>
      </c>
      <c r="G60" s="30" t="s">
        <v>172</v>
      </c>
      <c r="H60" s="33">
        <v>17200</v>
      </c>
    </row>
    <row r="61" spans="1:8" ht="16.5">
      <c r="A61" s="30" t="s">
        <v>25</v>
      </c>
      <c r="B61" s="31">
        <v>44284</v>
      </c>
      <c r="C61" s="24" t="s">
        <v>13</v>
      </c>
      <c r="D61" s="30" t="s">
        <v>81</v>
      </c>
      <c r="E61" s="32" t="s">
        <v>58</v>
      </c>
      <c r="F61" s="30" t="s">
        <v>179</v>
      </c>
      <c r="G61" s="30" t="s">
        <v>35</v>
      </c>
      <c r="H61" s="33">
        <v>86000</v>
      </c>
    </row>
    <row r="62" spans="1:8" ht="16.5">
      <c r="A62" s="30" t="s">
        <v>25</v>
      </c>
      <c r="B62" s="31">
        <v>44285</v>
      </c>
      <c r="C62" s="24" t="s">
        <v>31</v>
      </c>
      <c r="D62" s="30" t="s">
        <v>173</v>
      </c>
      <c r="E62" s="32" t="s">
        <v>182</v>
      </c>
      <c r="F62" s="30" t="s">
        <v>183</v>
      </c>
      <c r="G62" s="30" t="s">
        <v>35</v>
      </c>
      <c r="H62" s="33">
        <v>38000</v>
      </c>
    </row>
    <row r="63" spans="1:8" s="18" customFormat="1" ht="15.95" customHeight="1">
      <c r="A63" s="15" t="s">
        <v>11</v>
      </c>
      <c r="B63" s="13"/>
      <c r="C63" s="15"/>
      <c r="D63" s="20"/>
      <c r="E63" s="13"/>
      <c r="F63" s="13">
        <f>COUNTA(F55:F62)</f>
        <v>8</v>
      </c>
      <c r="G63" s="13"/>
      <c r="H63" s="17">
        <f>SUM(H55:H62)</f>
        <v>484000</v>
      </c>
    </row>
    <row r="64" spans="1:8" s="34" customFormat="1" ht="16.5">
      <c r="A64" s="30" t="s">
        <v>185</v>
      </c>
      <c r="B64" s="31">
        <v>44263</v>
      </c>
      <c r="C64" s="30" t="s">
        <v>13</v>
      </c>
      <c r="D64" s="30" t="s">
        <v>186</v>
      </c>
      <c r="E64" s="30" t="s">
        <v>187</v>
      </c>
      <c r="F64" s="30" t="s">
        <v>188</v>
      </c>
      <c r="G64" s="30" t="s">
        <v>35</v>
      </c>
      <c r="H64" s="33">
        <v>75000</v>
      </c>
    </row>
    <row r="65" spans="1:17" s="34" customFormat="1" ht="16.5">
      <c r="A65" s="30" t="s">
        <v>185</v>
      </c>
      <c r="B65" s="31">
        <v>44260</v>
      </c>
      <c r="C65" s="30" t="s">
        <v>189</v>
      </c>
      <c r="D65" s="30" t="s">
        <v>186</v>
      </c>
      <c r="E65" s="30" t="s">
        <v>49</v>
      </c>
      <c r="F65" s="30" t="s">
        <v>34</v>
      </c>
      <c r="G65" s="30" t="s">
        <v>35</v>
      </c>
      <c r="H65" s="33">
        <v>147000</v>
      </c>
    </row>
    <row r="66" spans="1:17" s="34" customFormat="1" ht="16.5">
      <c r="A66" s="30" t="s">
        <v>26</v>
      </c>
      <c r="B66" s="31">
        <v>44267</v>
      </c>
      <c r="C66" s="30" t="s">
        <v>13</v>
      </c>
      <c r="D66" s="30" t="s">
        <v>190</v>
      </c>
      <c r="E66" s="30" t="s">
        <v>191</v>
      </c>
      <c r="F66" s="30" t="s">
        <v>34</v>
      </c>
      <c r="G66" s="30" t="s">
        <v>35</v>
      </c>
      <c r="H66" s="33">
        <v>304100</v>
      </c>
    </row>
    <row r="67" spans="1:17" s="9" customFormat="1" ht="15.95" customHeight="1">
      <c r="A67" s="15" t="s">
        <v>11</v>
      </c>
      <c r="B67" s="14"/>
      <c r="C67" s="15"/>
      <c r="D67" s="20"/>
      <c r="E67" s="13"/>
      <c r="F67" s="13">
        <f>COUNTA(F64:F66)</f>
        <v>3</v>
      </c>
      <c r="G67" s="13"/>
      <c r="H67" s="17">
        <f>SUM(H64:H66)</f>
        <v>526100</v>
      </c>
    </row>
    <row r="68" spans="1:17" s="9" customFormat="1" ht="15.75" customHeight="1">
      <c r="A68" s="30" t="s">
        <v>36</v>
      </c>
      <c r="B68" s="31" t="s">
        <v>124</v>
      </c>
      <c r="C68" s="24" t="s">
        <v>31</v>
      </c>
      <c r="D68" s="35" t="s">
        <v>194</v>
      </c>
      <c r="E68" s="36" t="s">
        <v>200</v>
      </c>
      <c r="F68" s="37" t="s">
        <v>204</v>
      </c>
      <c r="G68" s="30" t="s">
        <v>37</v>
      </c>
      <c r="H68" s="33">
        <v>113000</v>
      </c>
      <c r="J68" s="2"/>
      <c r="K68" s="2"/>
      <c r="L68" s="2"/>
      <c r="M68" s="2"/>
      <c r="N68" s="2"/>
      <c r="O68" s="2"/>
      <c r="P68" s="2"/>
      <c r="Q68" s="2"/>
    </row>
    <row r="69" spans="1:17" s="9" customFormat="1" ht="15.75" customHeight="1">
      <c r="A69" s="30" t="s">
        <v>28</v>
      </c>
      <c r="B69" s="31" t="s">
        <v>192</v>
      </c>
      <c r="C69" s="24" t="s">
        <v>31</v>
      </c>
      <c r="D69" s="35" t="s">
        <v>195</v>
      </c>
      <c r="E69" s="37" t="s">
        <v>184</v>
      </c>
      <c r="F69" s="37" t="s">
        <v>205</v>
      </c>
      <c r="G69" s="30" t="s">
        <v>35</v>
      </c>
      <c r="H69" s="33">
        <v>153000</v>
      </c>
      <c r="J69" s="2"/>
      <c r="K69" s="2"/>
      <c r="L69" s="2"/>
      <c r="M69" s="2"/>
      <c r="N69" s="2"/>
      <c r="O69" s="2"/>
      <c r="P69" s="2"/>
      <c r="Q69" s="2"/>
    </row>
    <row r="70" spans="1:17" s="9" customFormat="1" ht="15.75" customHeight="1">
      <c r="A70" s="30" t="s">
        <v>28</v>
      </c>
      <c r="B70" s="31" t="s">
        <v>125</v>
      </c>
      <c r="C70" s="24" t="s">
        <v>210</v>
      </c>
      <c r="D70" s="37" t="s">
        <v>196</v>
      </c>
      <c r="E70" s="37" t="s">
        <v>201</v>
      </c>
      <c r="F70" s="37" t="s">
        <v>206</v>
      </c>
      <c r="G70" s="30" t="s">
        <v>35</v>
      </c>
      <c r="H70" s="33">
        <v>100000</v>
      </c>
      <c r="J70" s="2"/>
      <c r="K70" s="2"/>
      <c r="L70" s="2"/>
      <c r="M70" s="2"/>
      <c r="N70" s="2"/>
      <c r="O70" s="2"/>
      <c r="P70" s="2"/>
      <c r="Q70" s="2"/>
    </row>
    <row r="71" spans="1:17" s="9" customFormat="1" ht="15.75" customHeight="1">
      <c r="A71" s="30" t="s">
        <v>28</v>
      </c>
      <c r="B71" s="31" t="s">
        <v>193</v>
      </c>
      <c r="C71" s="24" t="s">
        <v>31</v>
      </c>
      <c r="D71" s="37" t="s">
        <v>197</v>
      </c>
      <c r="E71" s="37" t="s">
        <v>56</v>
      </c>
      <c r="F71" s="37" t="s">
        <v>207</v>
      </c>
      <c r="G71" s="30" t="s">
        <v>35</v>
      </c>
      <c r="H71" s="33">
        <v>12500</v>
      </c>
      <c r="J71" s="2"/>
      <c r="K71" s="2"/>
      <c r="L71" s="2"/>
      <c r="M71" s="2"/>
      <c r="N71" s="2"/>
      <c r="O71" s="2"/>
      <c r="P71" s="2"/>
      <c r="Q71" s="2"/>
    </row>
    <row r="72" spans="1:17" s="9" customFormat="1" ht="15.75" customHeight="1">
      <c r="A72" s="30" t="s">
        <v>28</v>
      </c>
      <c r="B72" s="31" t="s">
        <v>126</v>
      </c>
      <c r="C72" s="24" t="s">
        <v>79</v>
      </c>
      <c r="D72" s="37" t="s">
        <v>198</v>
      </c>
      <c r="E72" s="37" t="s">
        <v>202</v>
      </c>
      <c r="F72" s="30" t="s">
        <v>34</v>
      </c>
      <c r="G72" s="30" t="s">
        <v>35</v>
      </c>
      <c r="H72" s="33">
        <v>13900</v>
      </c>
      <c r="J72" s="2"/>
      <c r="K72" s="2"/>
      <c r="L72" s="2"/>
      <c r="M72" s="2"/>
      <c r="N72" s="2"/>
      <c r="O72" s="2"/>
      <c r="P72" s="2"/>
      <c r="Q72" s="2"/>
    </row>
    <row r="73" spans="1:17" s="9" customFormat="1" ht="15.75" customHeight="1">
      <c r="A73" s="30" t="s">
        <v>28</v>
      </c>
      <c r="B73" s="31" t="s">
        <v>127</v>
      </c>
      <c r="C73" s="24" t="s">
        <v>31</v>
      </c>
      <c r="D73" s="37" t="s">
        <v>199</v>
      </c>
      <c r="E73" s="37" t="s">
        <v>203</v>
      </c>
      <c r="F73" s="37" t="s">
        <v>208</v>
      </c>
      <c r="G73" s="30" t="s">
        <v>35</v>
      </c>
      <c r="H73" s="33">
        <v>215000</v>
      </c>
      <c r="J73" s="2"/>
      <c r="K73" s="2"/>
      <c r="L73" s="2"/>
      <c r="M73" s="2"/>
      <c r="N73" s="2"/>
      <c r="O73" s="2"/>
      <c r="P73" s="2"/>
      <c r="Q73" s="2"/>
    </row>
    <row r="74" spans="1:17" s="9" customFormat="1" ht="15.75" customHeight="1">
      <c r="A74" s="30" t="s">
        <v>28</v>
      </c>
      <c r="B74" s="31" t="s">
        <v>128</v>
      </c>
      <c r="C74" s="24" t="s">
        <v>31</v>
      </c>
      <c r="D74" s="37" t="s">
        <v>197</v>
      </c>
      <c r="E74" s="37" t="s">
        <v>80</v>
      </c>
      <c r="F74" s="37" t="s">
        <v>209</v>
      </c>
      <c r="G74" s="30" t="s">
        <v>35</v>
      </c>
      <c r="H74" s="33">
        <v>147000</v>
      </c>
      <c r="J74" s="2"/>
      <c r="K74" s="2"/>
      <c r="L74" s="2"/>
      <c r="M74" s="2"/>
      <c r="N74" s="2"/>
      <c r="O74" s="2"/>
      <c r="P74" s="2"/>
      <c r="Q74" s="2"/>
    </row>
    <row r="75" spans="1:17" s="9" customFormat="1" ht="15.75" customHeight="1">
      <c r="A75" s="15" t="s">
        <v>29</v>
      </c>
      <c r="B75" s="14"/>
      <c r="C75" s="15"/>
      <c r="D75" s="20"/>
      <c r="E75" s="13"/>
      <c r="F75" s="13">
        <f>COUNTA(F68:F74)</f>
        <v>7</v>
      </c>
      <c r="G75" s="13"/>
      <c r="H75" s="17">
        <f>SUM(H68:H74)</f>
        <v>754400</v>
      </c>
      <c r="J75" s="2"/>
      <c r="K75" s="2"/>
      <c r="L75" s="2"/>
      <c r="M75" s="2"/>
      <c r="N75" s="2"/>
      <c r="O75" s="2"/>
      <c r="P75" s="2"/>
      <c r="Q75" s="2"/>
    </row>
    <row r="76" spans="1:17" s="9" customFormat="1" ht="15.75" customHeight="1">
      <c r="A76" s="24" t="s">
        <v>52</v>
      </c>
      <c r="B76" s="38">
        <v>44258</v>
      </c>
      <c r="C76" s="24" t="s">
        <v>79</v>
      </c>
      <c r="D76" s="37" t="s">
        <v>212</v>
      </c>
      <c r="E76" s="37" t="s">
        <v>213</v>
      </c>
      <c r="F76" s="37" t="s">
        <v>214</v>
      </c>
      <c r="G76" s="21" t="s">
        <v>211</v>
      </c>
      <c r="H76" s="33">
        <v>56000</v>
      </c>
      <c r="J76" s="2"/>
      <c r="K76" s="2"/>
      <c r="L76" s="2"/>
      <c r="M76" s="2"/>
      <c r="N76" s="2"/>
      <c r="O76" s="2"/>
      <c r="P76" s="2"/>
      <c r="Q76" s="2"/>
    </row>
    <row r="77" spans="1:17" s="9" customFormat="1" ht="15.75" customHeight="1">
      <c r="A77" s="24" t="s">
        <v>27</v>
      </c>
      <c r="B77" s="38">
        <v>44260</v>
      </c>
      <c r="C77" s="24" t="s">
        <v>31</v>
      </c>
      <c r="D77" s="37" t="s">
        <v>215</v>
      </c>
      <c r="E77" s="37" t="s">
        <v>216</v>
      </c>
      <c r="F77" s="37" t="s">
        <v>225</v>
      </c>
      <c r="G77" s="21" t="s">
        <v>211</v>
      </c>
      <c r="H77" s="33">
        <v>54000</v>
      </c>
      <c r="J77" s="2"/>
      <c r="K77" s="2"/>
      <c r="L77" s="2"/>
      <c r="M77" s="2"/>
      <c r="N77" s="2"/>
      <c r="O77" s="2"/>
      <c r="P77" s="2"/>
      <c r="Q77" s="2"/>
    </row>
    <row r="78" spans="1:17" s="9" customFormat="1" ht="15.75" customHeight="1">
      <c r="A78" s="24" t="s">
        <v>27</v>
      </c>
      <c r="B78" s="38">
        <v>44264</v>
      </c>
      <c r="C78" s="24" t="s">
        <v>79</v>
      </c>
      <c r="D78" s="37" t="s">
        <v>217</v>
      </c>
      <c r="E78" s="37" t="s">
        <v>218</v>
      </c>
      <c r="F78" s="37" t="s">
        <v>214</v>
      </c>
      <c r="G78" s="21" t="s">
        <v>211</v>
      </c>
      <c r="H78" s="33">
        <v>55000</v>
      </c>
      <c r="J78" s="2"/>
      <c r="K78" s="2"/>
      <c r="L78" s="2"/>
      <c r="M78" s="2"/>
      <c r="N78" s="2"/>
      <c r="O78" s="2"/>
      <c r="P78" s="2"/>
      <c r="Q78" s="2"/>
    </row>
    <row r="79" spans="1:17" s="9" customFormat="1" ht="15.75" customHeight="1">
      <c r="A79" s="24" t="s">
        <v>27</v>
      </c>
      <c r="B79" s="38">
        <v>44265</v>
      </c>
      <c r="C79" s="24" t="s">
        <v>79</v>
      </c>
      <c r="D79" s="37" t="s">
        <v>219</v>
      </c>
      <c r="E79" s="37" t="s">
        <v>220</v>
      </c>
      <c r="F79" s="37" t="s">
        <v>226</v>
      </c>
      <c r="G79" s="21" t="s">
        <v>211</v>
      </c>
      <c r="H79" s="33">
        <v>32000</v>
      </c>
      <c r="J79" s="2"/>
      <c r="K79" s="2"/>
      <c r="L79" s="2"/>
      <c r="M79" s="2"/>
      <c r="N79" s="2"/>
      <c r="O79" s="2"/>
      <c r="P79" s="2"/>
      <c r="Q79" s="2"/>
    </row>
    <row r="80" spans="1:17" s="9" customFormat="1" ht="15.75" customHeight="1">
      <c r="A80" s="24" t="s">
        <v>27</v>
      </c>
      <c r="B80" s="38">
        <v>44266</v>
      </c>
      <c r="C80" s="24" t="s">
        <v>31</v>
      </c>
      <c r="D80" s="37" t="s">
        <v>221</v>
      </c>
      <c r="E80" s="37" t="s">
        <v>216</v>
      </c>
      <c r="F80" s="37" t="s">
        <v>227</v>
      </c>
      <c r="G80" s="21" t="s">
        <v>211</v>
      </c>
      <c r="H80" s="33">
        <v>87000</v>
      </c>
      <c r="J80" s="2"/>
      <c r="K80" s="2"/>
      <c r="L80" s="2"/>
      <c r="M80" s="2"/>
      <c r="N80" s="2"/>
      <c r="O80" s="2"/>
      <c r="P80" s="2"/>
      <c r="Q80" s="2"/>
    </row>
    <row r="81" spans="1:17" s="9" customFormat="1" ht="15.75" customHeight="1">
      <c r="A81" s="24" t="s">
        <v>27</v>
      </c>
      <c r="B81" s="39">
        <v>44273</v>
      </c>
      <c r="C81" s="24" t="s">
        <v>79</v>
      </c>
      <c r="D81" s="37" t="s">
        <v>217</v>
      </c>
      <c r="E81" s="37" t="s">
        <v>222</v>
      </c>
      <c r="F81" s="37" t="s">
        <v>226</v>
      </c>
      <c r="G81" s="21" t="s">
        <v>211</v>
      </c>
      <c r="H81" s="33">
        <v>53000</v>
      </c>
      <c r="J81" s="2"/>
      <c r="K81" s="2"/>
      <c r="L81" s="2"/>
      <c r="M81" s="2"/>
      <c r="N81" s="2"/>
      <c r="O81" s="2"/>
      <c r="P81" s="2"/>
      <c r="Q81" s="2"/>
    </row>
    <row r="82" spans="1:17" s="9" customFormat="1" ht="15.75" customHeight="1">
      <c r="A82" s="24" t="s">
        <v>27</v>
      </c>
      <c r="B82" s="39">
        <v>44280</v>
      </c>
      <c r="C82" s="24" t="s">
        <v>31</v>
      </c>
      <c r="D82" s="37" t="s">
        <v>223</v>
      </c>
      <c r="E82" s="37" t="s">
        <v>224</v>
      </c>
      <c r="F82" s="37" t="s">
        <v>228</v>
      </c>
      <c r="G82" s="21" t="s">
        <v>211</v>
      </c>
      <c r="H82" s="33">
        <v>90000</v>
      </c>
      <c r="J82" s="2"/>
      <c r="K82" s="2"/>
      <c r="L82" s="2"/>
      <c r="M82" s="2"/>
      <c r="N82" s="2"/>
      <c r="O82" s="2"/>
      <c r="P82" s="2"/>
      <c r="Q82" s="2"/>
    </row>
    <row r="83" spans="1:17" s="9" customFormat="1" ht="15.95" customHeight="1">
      <c r="A83" s="15" t="s">
        <v>11</v>
      </c>
      <c r="B83" s="14"/>
      <c r="C83" s="15"/>
      <c r="D83" s="20"/>
      <c r="E83" s="13"/>
      <c r="F83" s="13">
        <f>COUNTA(F76:F82)</f>
        <v>7</v>
      </c>
      <c r="G83" s="13"/>
      <c r="H83" s="17">
        <f>SUM(H76:H82)</f>
        <v>427000</v>
      </c>
    </row>
    <row r="84" spans="1:17" s="9" customFormat="1" ht="15.95" customHeight="1">
      <c r="A84" s="15" t="s">
        <v>17</v>
      </c>
      <c r="B84" s="14"/>
      <c r="C84" s="15"/>
      <c r="D84" s="20"/>
      <c r="E84" s="13"/>
      <c r="F84" s="40">
        <f>SUM(F15+F26+F34+F38+F54+F63+F67+F75+F83)</f>
        <v>71</v>
      </c>
      <c r="G84" s="40"/>
      <c r="H84" s="17">
        <f>SUM(H15+H26+H34+H38+H54+H63+H67+H75+H83)</f>
        <v>6114340</v>
      </c>
    </row>
    <row r="85" spans="1:17" ht="15.95" customHeight="1"/>
    <row r="86" spans="1:17" ht="15.95" customHeight="1"/>
    <row r="87" spans="1:17" ht="15.95" customHeight="1"/>
    <row r="88" spans="1:17" ht="15.95" customHeight="1"/>
    <row r="89" spans="1:17" ht="15.95" customHeight="1"/>
    <row r="90" spans="1:17" ht="15.95" customHeight="1"/>
    <row r="91" spans="1:17" ht="15.95" customHeight="1"/>
    <row r="92" spans="1:17" ht="15.95" customHeight="1"/>
    <row r="93" spans="1:17" ht="15.95" customHeight="1"/>
    <row r="94" spans="1:17" ht="15.95" customHeight="1"/>
    <row r="95" spans="1:17" ht="15.95" customHeight="1"/>
    <row r="96" spans="1:17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ht="15.95" customHeight="1"/>
    <row r="130" ht="15.95" customHeight="1"/>
    <row r="131" ht="15.95" customHeight="1"/>
    <row r="132" ht="15.95" customHeight="1"/>
    <row r="133" ht="15.95" customHeight="1"/>
    <row r="134" ht="15.95" customHeight="1"/>
    <row r="135" ht="15.95" customHeight="1"/>
    <row r="136" ht="15.95" customHeight="1"/>
    <row r="137" ht="15.95" customHeight="1"/>
    <row r="138" ht="15.95" customHeight="1"/>
    <row r="139" ht="15.95" customHeight="1"/>
    <row r="140" ht="15.95" customHeight="1"/>
    <row r="141" ht="15.95" customHeight="1"/>
    <row r="142" ht="15.95" customHeight="1"/>
    <row r="143" ht="15.95" customHeight="1"/>
    <row r="144" ht="15.95" customHeight="1"/>
    <row r="145" ht="17.100000000000001" customHeight="1"/>
    <row r="146" ht="17.100000000000001" customHeight="1"/>
    <row r="147" ht="17.100000000000001" customHeight="1"/>
    <row r="148" ht="17.100000000000001" customHeight="1"/>
    <row r="149" ht="17.100000000000001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</sheetData>
  <autoFilter ref="A3:Q84"/>
  <mergeCells count="1">
    <mergeCell ref="A1:H1"/>
  </mergeCells>
  <phoneticPr fontId="1" type="noConversion"/>
  <dataValidations count="1">
    <dataValidation type="list" allowBlank="1" showInputMessage="1" showErrorMessage="1" sqref="C4:C82">
      <formula1>"내부직원 간담, 유관기관 협의, 협동조합 관련, 기타사업 추진"</formula1>
    </dataValidation>
  </dataValidations>
  <pageMargins left="0.27559055118110237" right="0.27559055118110237" top="0.55118110236220474" bottom="0.35433070866141736" header="0.31496062992125984" footer="0.11811023622047245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총괄</vt:lpstr>
      <vt:lpstr>세부사용현황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손다혜</dc:creator>
  <cp:lastModifiedBy>KBIZ</cp:lastModifiedBy>
  <cp:lastPrinted>2021-04-19T09:02:41Z</cp:lastPrinted>
  <dcterms:created xsi:type="dcterms:W3CDTF">2015-02-23T07:13:57Z</dcterms:created>
  <dcterms:modified xsi:type="dcterms:W3CDTF">2021-06-01T00:29:51Z</dcterms:modified>
</cp:coreProperties>
</file>