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W:\1.청렴문화팀\2-1.권익위_청렴\2020\6.정보공개_업무추진비\20.7월\"/>
    </mc:Choice>
  </mc:AlternateContent>
  <bookViews>
    <workbookView xWindow="0" yWindow="0" windowWidth="28800" windowHeight="12885"/>
  </bookViews>
  <sheets>
    <sheet name="공개 총괄" sheetId="3" r:id="rId1"/>
    <sheet name="세부사용현황" sheetId="2" r:id="rId2"/>
  </sheets>
  <definedNames>
    <definedName name="_xlnm._FilterDatabase" localSheetId="1" hidden="1">세부사용현황!$A$3:$Q$67</definedName>
  </definedNames>
  <calcPr calcId="162913" iterateCount="1"/>
</workbook>
</file>

<file path=xl/calcChain.xml><?xml version="1.0" encoding="utf-8"?>
<calcChain xmlns="http://schemas.openxmlformats.org/spreadsheetml/2006/main">
  <c r="C23" i="3" l="1"/>
  <c r="C24" i="3"/>
  <c r="C25" i="3"/>
  <c r="C22" i="3"/>
  <c r="H47" i="2" l="1"/>
  <c r="H34" i="2" l="1"/>
  <c r="B25" i="3" l="1"/>
  <c r="B24" i="3"/>
  <c r="B23" i="3"/>
  <c r="B22" i="3"/>
  <c r="F66" i="2"/>
  <c r="F59" i="2"/>
  <c r="F47" i="2"/>
  <c r="F41" i="2"/>
  <c r="F36" i="2"/>
  <c r="F34" i="2"/>
  <c r="F23" i="2"/>
  <c r="F12" i="2"/>
  <c r="F7" i="2"/>
  <c r="H7" i="2" l="1"/>
  <c r="H36" i="2" l="1"/>
  <c r="H41" i="2" l="1"/>
  <c r="H23" i="2" l="1"/>
  <c r="H59" i="2" l="1"/>
  <c r="C10" i="3" l="1"/>
  <c r="H12" i="2" l="1"/>
  <c r="B14" i="3"/>
  <c r="F67" i="2"/>
  <c r="B7" i="3"/>
  <c r="H66" i="2"/>
  <c r="H67" i="2" l="1"/>
  <c r="C14" i="3"/>
  <c r="C11" i="3" l="1"/>
  <c r="B15" i="3" l="1"/>
  <c r="C15" i="3"/>
  <c r="B12" i="3" l="1"/>
  <c r="B11" i="3"/>
  <c r="C13" i="3"/>
  <c r="C12" i="3"/>
  <c r="B13" i="3"/>
  <c r="B10" i="3"/>
  <c r="C8" i="3" l="1"/>
  <c r="C26" i="3" l="1"/>
  <c r="B9" i="3"/>
  <c r="B8" i="3"/>
  <c r="B16" i="3" l="1"/>
  <c r="B26" i="3"/>
  <c r="C9" i="3" l="1"/>
  <c r="C7" i="3" l="1"/>
  <c r="C16" i="3" s="1"/>
</calcChain>
</file>

<file path=xl/sharedStrings.xml><?xml version="1.0" encoding="utf-8"?>
<sst xmlns="http://schemas.openxmlformats.org/spreadsheetml/2006/main" count="369" uniqueCount="181">
  <si>
    <t>사용일자</t>
    <phoneticPr fontId="1" type="noConversion"/>
  </si>
  <si>
    <t>집행구분</t>
    <phoneticPr fontId="1" type="noConversion"/>
  </si>
  <si>
    <t>사용처</t>
    <phoneticPr fontId="1" type="noConversion"/>
  </si>
  <si>
    <t>사용구분</t>
    <phoneticPr fontId="1" type="noConversion"/>
  </si>
  <si>
    <t>사용자</t>
    <phoneticPr fontId="1" type="noConversion"/>
  </si>
  <si>
    <t>유관기관 협의</t>
    <phoneticPr fontId="1" type="noConversion"/>
  </si>
  <si>
    <t>2. 집행목적별 사용현황</t>
    <phoneticPr fontId="1" type="noConversion"/>
  </si>
  <si>
    <t>1. 임원별 사용현황</t>
    <phoneticPr fontId="1" type="noConversion"/>
  </si>
  <si>
    <t>상근부회장</t>
    <phoneticPr fontId="1" type="noConversion"/>
  </si>
  <si>
    <t>상임감사</t>
    <phoneticPr fontId="1" type="noConversion"/>
  </si>
  <si>
    <t>구   분</t>
    <phoneticPr fontId="1" type="noConversion"/>
  </si>
  <si>
    <t>비   고</t>
    <phoneticPr fontId="1" type="noConversion"/>
  </si>
  <si>
    <t xml:space="preserve">   소     계</t>
    <phoneticPr fontId="1" type="noConversion"/>
  </si>
  <si>
    <t xml:space="preserve">    총       계</t>
    <phoneticPr fontId="1" type="noConversion"/>
  </si>
  <si>
    <t>내부직원 간담</t>
    <phoneticPr fontId="1" type="noConversion"/>
  </si>
  <si>
    <t>협동조합 관련</t>
    <phoneticPr fontId="1" type="noConversion"/>
  </si>
  <si>
    <t>집행구분</t>
    <phoneticPr fontId="1" type="noConversion"/>
  </si>
  <si>
    <t>기타사업 추진</t>
    <phoneticPr fontId="1" type="noConversion"/>
  </si>
  <si>
    <t xml:space="preserve">   합     계</t>
    <phoneticPr fontId="1" type="noConversion"/>
  </si>
  <si>
    <r>
      <t>회  장</t>
    </r>
    <r>
      <rPr>
        <sz val="10"/>
        <color theme="1"/>
        <rFont val="맑은 고딕"/>
        <family val="3"/>
        <charset val="129"/>
        <scheme val="minor"/>
      </rPr>
      <t>(비상근)</t>
    </r>
    <phoneticPr fontId="1" type="noConversion"/>
  </si>
  <si>
    <r>
      <t>사용회수</t>
    </r>
    <r>
      <rPr>
        <b/>
        <sz val="10"/>
        <color theme="1"/>
        <rFont val="맑은 고딕"/>
        <family val="3"/>
        <charset val="129"/>
        <scheme val="minor"/>
      </rPr>
      <t>(건)</t>
    </r>
    <phoneticPr fontId="1" type="noConversion"/>
  </si>
  <si>
    <r>
      <t>사용금액</t>
    </r>
    <r>
      <rPr>
        <b/>
        <sz val="10"/>
        <color theme="1"/>
        <rFont val="맑은 고딕"/>
        <family val="3"/>
        <charset val="129"/>
        <scheme val="minor"/>
      </rPr>
      <t>(원)</t>
    </r>
    <phoneticPr fontId="1" type="noConversion"/>
  </si>
  <si>
    <t>집행목적</t>
    <phoneticPr fontId="1" type="noConversion"/>
  </si>
  <si>
    <t>집행대상자(건)</t>
    <phoneticPr fontId="1" type="noConversion"/>
  </si>
  <si>
    <t>집행금액(원)</t>
    <phoneticPr fontId="1" type="noConversion"/>
  </si>
  <si>
    <t>-</t>
    <phoneticPr fontId="1" type="noConversion"/>
  </si>
  <si>
    <t>경영기획본부장</t>
    <phoneticPr fontId="1" type="noConversion"/>
  </si>
  <si>
    <t>협동조합본부장</t>
    <phoneticPr fontId="1" type="noConversion"/>
  </si>
  <si>
    <t>경제정책본부장</t>
    <phoneticPr fontId="1" type="noConversion"/>
  </si>
  <si>
    <t>혁신성장본부장</t>
    <phoneticPr fontId="1" type="noConversion"/>
  </si>
  <si>
    <t>스마트일자리본부장</t>
    <phoneticPr fontId="1" type="noConversion"/>
  </si>
  <si>
    <t>자산운용본부장</t>
    <phoneticPr fontId="1" type="noConversion"/>
  </si>
  <si>
    <t>카드</t>
  </si>
  <si>
    <t>공제사업단장</t>
    <phoneticPr fontId="1" type="noConversion"/>
  </si>
  <si>
    <t>소  계</t>
    <phoneticPr fontId="1" type="noConversion"/>
  </si>
  <si>
    <t>상임감사</t>
    <phoneticPr fontId="1" type="noConversion"/>
  </si>
  <si>
    <t>카드</t>
    <phoneticPr fontId="1" type="noConversion"/>
  </si>
  <si>
    <t>공제사업단장</t>
    <phoneticPr fontId="19" type="noConversion"/>
  </si>
  <si>
    <t>업무협의</t>
    <phoneticPr fontId="1" type="noConversion"/>
  </si>
  <si>
    <t>소통활성화를 위한 직원 오찬</t>
    <phoneticPr fontId="1" type="noConversion"/>
  </si>
  <si>
    <t>상근부회장</t>
    <phoneticPr fontId="1" type="noConversion"/>
  </si>
  <si>
    <t>카드</t>
    <phoneticPr fontId="1" type="noConversion"/>
  </si>
  <si>
    <t>유관기관 협의</t>
  </si>
  <si>
    <t>내부직원 간담</t>
  </si>
  <si>
    <t>여의도장어본점</t>
  </si>
  <si>
    <t>유관기관</t>
    <phoneticPr fontId="19" type="noConversion"/>
  </si>
  <si>
    <t>카드</t>
    <phoneticPr fontId="1" type="noConversion"/>
  </si>
  <si>
    <t>주식회사 샹리</t>
  </si>
  <si>
    <t>카드</t>
    <phoneticPr fontId="1" type="noConversion"/>
  </si>
  <si>
    <t>유관기관 관계자 등</t>
    <phoneticPr fontId="1" type="noConversion"/>
  </si>
  <si>
    <t>카드</t>
    <phoneticPr fontId="1" type="noConversion"/>
  </si>
  <si>
    <t>조합정책실 임직원 등</t>
    <phoneticPr fontId="1" type="noConversion"/>
  </si>
  <si>
    <t>판로지원부 임직원 등</t>
    <phoneticPr fontId="1" type="noConversion"/>
  </si>
  <si>
    <t>경제정책본부장</t>
    <phoneticPr fontId="1" type="noConversion"/>
  </si>
  <si>
    <t>혁신성장본부장</t>
    <phoneticPr fontId="1" type="noConversion"/>
  </si>
  <si>
    <t>(주)닥터로빈 여의도점</t>
  </si>
  <si>
    <t>카드</t>
    <phoneticPr fontId="1" type="noConversion"/>
  </si>
  <si>
    <t>내부 직원 격려</t>
    <phoneticPr fontId="1" type="noConversion"/>
  </si>
  <si>
    <t>자산운용본부장</t>
    <phoneticPr fontId="1" type="noConversion"/>
  </si>
  <si>
    <t>2020년 7월 상근임원 업무추진비 사용현황</t>
    <phoneticPr fontId="1" type="noConversion"/>
  </si>
  <si>
    <t>2020년 7월 상근임원 업무추진비 사용현황</t>
    <phoneticPr fontId="1" type="noConversion"/>
  </si>
  <si>
    <t>사용내역 없음</t>
    <phoneticPr fontId="1" type="noConversion"/>
  </si>
  <si>
    <t>언론사 간담</t>
    <phoneticPr fontId="1" type="noConversion"/>
  </si>
  <si>
    <t>라칸티나</t>
    <phoneticPr fontId="1" type="noConversion"/>
  </si>
  <si>
    <t>덕곰탕</t>
    <phoneticPr fontId="1" type="noConversion"/>
  </si>
  <si>
    <t>하롱베이의하루/디자인푸드 주식회사</t>
    <phoneticPr fontId="1" type="noConversion"/>
  </si>
  <si>
    <t>언론사 6명</t>
    <phoneticPr fontId="1" type="noConversion"/>
  </si>
  <si>
    <t>편집국 직원 등 10명</t>
    <phoneticPr fontId="1" type="noConversion"/>
  </si>
  <si>
    <t>소상공인정책부 직원 등 4명</t>
    <phoneticPr fontId="1" type="noConversion"/>
  </si>
  <si>
    <t>운산</t>
  </si>
  <si>
    <t>(주)밥보</t>
  </si>
  <si>
    <t>경영기획본부 직원 격려</t>
    <phoneticPr fontId="1" type="noConversion"/>
  </si>
  <si>
    <t>중앙회 직원 등 4명</t>
    <phoneticPr fontId="1" type="noConversion"/>
  </si>
  <si>
    <t>3일국밥 국회의사당점</t>
    <phoneticPr fontId="1" type="noConversion"/>
  </si>
  <si>
    <t>기획조정실 직원 등 6명</t>
    <phoneticPr fontId="1" type="noConversion"/>
  </si>
  <si>
    <t>업무협의</t>
    <phoneticPr fontId="1" type="noConversion"/>
  </si>
  <si>
    <t>프라임한우/동해도한한(주)</t>
    <phoneticPr fontId="1" type="noConversion"/>
  </si>
  <si>
    <t>경영기획본부 직원 격려</t>
    <phoneticPr fontId="1" type="noConversion"/>
  </si>
  <si>
    <t>(주)보나비</t>
    <phoneticPr fontId="1" type="noConversion"/>
  </si>
  <si>
    <t>사회공헌부 직원 등 4명</t>
    <phoneticPr fontId="1" type="noConversion"/>
  </si>
  <si>
    <t>봉명성</t>
    <phoneticPr fontId="1" type="noConversion"/>
  </si>
  <si>
    <t>중앙회 직원 등 2명</t>
    <phoneticPr fontId="1" type="noConversion"/>
  </si>
  <si>
    <t>삿뽀로등촌점(주)엔타스</t>
    <phoneticPr fontId="1" type="noConversion"/>
  </si>
  <si>
    <t>중앙회 직원 등 4명</t>
    <phoneticPr fontId="1" type="noConversion"/>
  </si>
  <si>
    <t>황금복국</t>
    <phoneticPr fontId="1" type="noConversion"/>
  </si>
  <si>
    <t>총무회계부 직원 등 8명</t>
    <phoneticPr fontId="1" type="noConversion"/>
  </si>
  <si>
    <t>소담골</t>
    <phoneticPr fontId="1" type="noConversion"/>
  </si>
  <si>
    <t>중앙회 직원 등 6명</t>
    <phoneticPr fontId="1" type="noConversion"/>
  </si>
  <si>
    <t>대독장 여의도점/파파디에스 주식회사 여의</t>
    <phoneticPr fontId="1" type="noConversion"/>
  </si>
  <si>
    <t>인사부 직원 등 5명</t>
    <phoneticPr fontId="1" type="noConversion"/>
  </si>
  <si>
    <t>조합정책실 업무협의</t>
    <phoneticPr fontId="1" type="noConversion"/>
  </si>
  <si>
    <t>조합지원실 업무협의</t>
    <phoneticPr fontId="1" type="noConversion"/>
  </si>
  <si>
    <t>협업사업부 임직원 등</t>
    <phoneticPr fontId="1" type="noConversion"/>
  </si>
  <si>
    <t>공동구매보증 관련 업무협의</t>
    <phoneticPr fontId="1" type="noConversion"/>
  </si>
  <si>
    <t>판로지원부 업무협의</t>
    <phoneticPr fontId="1" type="noConversion"/>
  </si>
  <si>
    <t>교동전선생</t>
    <phoneticPr fontId="1" type="noConversion"/>
  </si>
  <si>
    <t>삼원정</t>
    <phoneticPr fontId="1" type="noConversion"/>
  </si>
  <si>
    <t>조합지원실 임직원 등</t>
    <phoneticPr fontId="1" type="noConversion"/>
  </si>
  <si>
    <t>부정당제재 완화 관련 업무협의</t>
    <phoneticPr fontId="1" type="noConversion"/>
  </si>
  <si>
    <t>㈜이도맨션</t>
    <phoneticPr fontId="1" type="noConversion"/>
  </si>
  <si>
    <t>본터식당</t>
    <phoneticPr fontId="1" type="noConversion"/>
  </si>
  <si>
    <t>협동조합 관련 업무협의</t>
    <phoneticPr fontId="1" type="noConversion"/>
  </si>
  <si>
    <t>㈜동원브이아이피참치</t>
    <phoneticPr fontId="1" type="noConversion"/>
  </si>
  <si>
    <t>협업사업부 업무협의</t>
    <phoneticPr fontId="1" type="noConversion"/>
  </si>
  <si>
    <t>보나베띠</t>
    <phoneticPr fontId="1" type="noConversion"/>
  </si>
  <si>
    <t>경남지사간담회 직원 격려</t>
    <phoneticPr fontId="1" type="noConversion"/>
  </si>
  <si>
    <t>푸주옥</t>
    <phoneticPr fontId="1" type="noConversion"/>
  </si>
  <si>
    <t>협동조합본부 임직원 등</t>
    <phoneticPr fontId="1" type="noConversion"/>
  </si>
  <si>
    <t>마삼계탕</t>
    <phoneticPr fontId="1" type="noConversion"/>
  </si>
  <si>
    <t>진땡이</t>
    <phoneticPr fontId="1" type="noConversion"/>
  </si>
  <si>
    <t>봉명성</t>
    <phoneticPr fontId="1" type="noConversion"/>
  </si>
  <si>
    <t>유관기관 관계자 등</t>
    <phoneticPr fontId="1" type="noConversion"/>
  </si>
  <si>
    <t>업무 협의</t>
    <phoneticPr fontId="1" type="noConversion"/>
  </si>
  <si>
    <t>국회후생복지위원회</t>
  </si>
  <si>
    <t>국회 직원</t>
    <phoneticPr fontId="1" type="noConversion"/>
  </si>
  <si>
    <t>혁신성장본부 직원</t>
    <phoneticPr fontId="1" type="noConversion"/>
  </si>
  <si>
    <t>공정위</t>
    <phoneticPr fontId="1" type="noConversion"/>
  </si>
  <si>
    <t>스시나고미</t>
  </si>
  <si>
    <t>최저임금 사용자 위원 회의</t>
    <phoneticPr fontId="1" type="noConversion"/>
  </si>
  <si>
    <t>엔제리너스</t>
    <phoneticPr fontId="1" type="noConversion"/>
  </si>
  <si>
    <t>유관기관 등 4명</t>
    <phoneticPr fontId="1" type="noConversion"/>
  </si>
  <si>
    <t>다화</t>
    <phoneticPr fontId="1" type="noConversion"/>
  </si>
  <si>
    <t>유관기관 등 5명</t>
    <phoneticPr fontId="1" type="noConversion"/>
  </si>
  <si>
    <t>최저임금 업무협의</t>
    <phoneticPr fontId="1" type="noConversion"/>
  </si>
  <si>
    <t>김명자굴국밥</t>
    <phoneticPr fontId="1" type="noConversion"/>
  </si>
  <si>
    <t>유관기관 등 3명</t>
    <phoneticPr fontId="1" type="noConversion"/>
  </si>
  <si>
    <t>스마트일자리본부 부서장  간담</t>
    <phoneticPr fontId="1" type="noConversion"/>
  </si>
  <si>
    <t>정우칼국수보쌈</t>
    <phoneticPr fontId="1" type="noConversion"/>
  </si>
  <si>
    <t>스마트일자리본부 임직원 등 6명</t>
    <phoneticPr fontId="1" type="noConversion"/>
  </si>
  <si>
    <t>스마트일자리본부 임직원 간담</t>
    <phoneticPr fontId="1" type="noConversion"/>
  </si>
  <si>
    <t>연타발</t>
    <phoneticPr fontId="1" type="noConversion"/>
  </si>
  <si>
    <t>스마트일자리본부 임직원 등 9명</t>
    <phoneticPr fontId="1" type="noConversion"/>
  </si>
  <si>
    <t>스마트일자리본부장</t>
    <phoneticPr fontId="1" type="noConversion"/>
  </si>
  <si>
    <t>노란우산 가입 관련 격려</t>
    <phoneticPr fontId="1" type="noConversion"/>
  </si>
  <si>
    <t>주식회사 인블러썸/카페파스쿠찌</t>
    <phoneticPr fontId="1" type="noConversion"/>
  </si>
  <si>
    <t>공제가입부 직원 등 6명</t>
    <phoneticPr fontId="1" type="noConversion"/>
  </si>
  <si>
    <t>고객센터 업무 관련 애로청취</t>
    <phoneticPr fontId="1" type="noConversion"/>
  </si>
  <si>
    <t>한방대가삼계탕</t>
    <phoneticPr fontId="1" type="noConversion"/>
  </si>
  <si>
    <t>고객센터 관리자 등 5명</t>
    <phoneticPr fontId="1" type="noConversion"/>
  </si>
  <si>
    <t>공제 법안 관련 업무협의</t>
    <phoneticPr fontId="1" type="noConversion"/>
  </si>
  <si>
    <t>홈메이드샌드위치</t>
    <phoneticPr fontId="1" type="noConversion"/>
  </si>
  <si>
    <t>공제기획실 직원 등 3명</t>
    <phoneticPr fontId="1" type="noConversion"/>
  </si>
  <si>
    <t>공제 법안 관련 업무협의</t>
    <phoneticPr fontId="1" type="noConversion"/>
  </si>
  <si>
    <t>삼원정</t>
    <phoneticPr fontId="1" type="noConversion"/>
  </si>
  <si>
    <t>공제기획실 직원 등 3명</t>
    <phoneticPr fontId="1" type="noConversion"/>
  </si>
  <si>
    <t>공제서비스 관련 업무협의</t>
    <phoneticPr fontId="1" type="noConversion"/>
  </si>
  <si>
    <t>홈메이드샌드위치</t>
    <phoneticPr fontId="1" type="noConversion"/>
  </si>
  <si>
    <t>공제서비스부 직원 등 2명</t>
    <phoneticPr fontId="1" type="noConversion"/>
  </si>
  <si>
    <t>풍수해 공제 관련 업무협의</t>
    <phoneticPr fontId="1" type="noConversion"/>
  </si>
  <si>
    <t>(주)보나비</t>
    <phoneticPr fontId="1" type="noConversion"/>
  </si>
  <si>
    <t>보증손해운영부 직원 등 2명</t>
    <phoneticPr fontId="1" type="noConversion"/>
  </si>
  <si>
    <t>공제기금 가입 관련 격려</t>
    <phoneticPr fontId="1" type="noConversion"/>
  </si>
  <si>
    <t>뚜레쥬르 여의서로</t>
    <phoneticPr fontId="1" type="noConversion"/>
  </si>
  <si>
    <t>공제가입부 직원 등 2명</t>
    <phoneticPr fontId="1" type="noConversion"/>
  </si>
  <si>
    <t>창구업무 관련 애로청취</t>
    <phoneticPr fontId="1" type="noConversion"/>
  </si>
  <si>
    <t>커피코트 국회의사당역점</t>
    <phoneticPr fontId="1" type="noConversion"/>
  </si>
  <si>
    <t>공제운영부 직원 등 2명</t>
    <phoneticPr fontId="1" type="noConversion"/>
  </si>
  <si>
    <t>공제시스템 관련 업무협의</t>
    <phoneticPr fontId="1" type="noConversion"/>
  </si>
  <si>
    <t>주식회사 샹리</t>
    <phoneticPr fontId="1" type="noConversion"/>
  </si>
  <si>
    <t>정보시스템부 직원 등 17명</t>
    <phoneticPr fontId="1" type="noConversion"/>
  </si>
  <si>
    <t>행정망 이용 관련 실무협의</t>
    <phoneticPr fontId="1" type="noConversion"/>
  </si>
  <si>
    <t>다원</t>
    <phoneticPr fontId="1" type="noConversion"/>
  </si>
  <si>
    <t>공제사업단장 등 5명</t>
    <phoneticPr fontId="1" type="noConversion"/>
  </si>
  <si>
    <t>공제사업 발전방안 등 논의</t>
    <phoneticPr fontId="1" type="noConversion"/>
  </si>
  <si>
    <t>운산</t>
    <phoneticPr fontId="1" type="noConversion"/>
  </si>
  <si>
    <t>공제사업단 실무자 등 14명</t>
    <phoneticPr fontId="1" type="noConversion"/>
  </si>
  <si>
    <t>기타사업 추진</t>
  </si>
  <si>
    <t>자산운용본부 직원 간담</t>
    <phoneticPr fontId="1" type="noConversion"/>
  </si>
  <si>
    <t>정 오</t>
    <phoneticPr fontId="1" type="noConversion"/>
  </si>
  <si>
    <t>언론사 기자 5명</t>
  </si>
  <si>
    <t>파스쿠찌</t>
    <phoneticPr fontId="1" type="noConversion"/>
  </si>
  <si>
    <t>기업투자부 직원 2명</t>
    <phoneticPr fontId="1" type="noConversion"/>
  </si>
  <si>
    <t>율도</t>
    <phoneticPr fontId="1" type="noConversion"/>
  </si>
  <si>
    <t>언론사 기자 6명</t>
    <phoneticPr fontId="1" type="noConversion"/>
  </si>
  <si>
    <t>폴바셋</t>
    <phoneticPr fontId="1" type="noConversion"/>
  </si>
  <si>
    <t>법무법인 관계자 2명</t>
    <phoneticPr fontId="1" type="noConversion"/>
  </si>
  <si>
    <t>정 오</t>
    <phoneticPr fontId="1" type="noConversion"/>
  </si>
  <si>
    <t>금융투자부 직원 5명</t>
    <phoneticPr fontId="1" type="noConversion"/>
  </si>
  <si>
    <t>실물투자부 직원 2명</t>
    <phoneticPr fontId="1" type="noConversion"/>
  </si>
  <si>
    <t xml:space="preserve">  </t>
    <phoneticPr fontId="1" type="noConversion"/>
  </si>
  <si>
    <t>* 조직개편 적용(2019.4월~)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</si>
</sst>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#,##0_ "/>
    <numFmt numFmtId="177" formatCode="0_);[Red]\(0\)"/>
    <numFmt numFmtId="178" formatCode="#,##0_);[Red]\(#,##0\)"/>
  </numFmts>
  <fonts count="2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9"/>
      <name val="Gulim"/>
      <family val="2"/>
    </font>
    <font>
      <sz val="11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name val="Gulim"/>
      <family val="3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8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/>
    <xf numFmtId="0" fontId="3" fillId="0" borderId="0"/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6" fillId="0" borderId="0">
      <alignment vertical="center"/>
    </xf>
    <xf numFmtId="0" fontId="3" fillId="0" borderId="0"/>
    <xf numFmtId="0" fontId="6" fillId="0" borderId="0">
      <alignment vertical="center"/>
    </xf>
    <xf numFmtId="0" fontId="5" fillId="0" borderId="0" applyNumberFormat="0" applyFont="0" applyFill="0" applyBorder="0" applyAlignment="0" applyProtection="0"/>
    <xf numFmtId="0" fontId="15" fillId="0" borderId="0">
      <alignment vertical="top"/>
      <protection locked="0"/>
    </xf>
    <xf numFmtId="0" fontId="3" fillId="0" borderId="0"/>
    <xf numFmtId="41" fontId="1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41" fontId="3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6" fillId="0" borderId="0"/>
    <xf numFmtId="0" fontId="23" fillId="0" borderId="0">
      <alignment vertical="top"/>
      <protection locked="0"/>
    </xf>
    <xf numFmtId="0" fontId="18" fillId="0" borderId="0">
      <alignment vertical="center"/>
    </xf>
    <xf numFmtId="0" fontId="6" fillId="0" borderId="0"/>
    <xf numFmtId="0" fontId="6" fillId="0" borderId="0"/>
    <xf numFmtId="0" fontId="6" fillId="0" borderId="0"/>
  </cellStyleXfs>
  <cellXfs count="76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left" vertical="center" indent="1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>
      <alignment vertical="center"/>
    </xf>
    <xf numFmtId="0" fontId="4" fillId="0" borderId="1" xfId="0" applyFont="1" applyBorder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0" fontId="8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/>
    </xf>
    <xf numFmtId="176" fontId="8" fillId="3" borderId="1" xfId="0" applyNumberFormat="1" applyFont="1" applyFill="1" applyBorder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0" fontId="17" fillId="0" borderId="0" xfId="0" applyFo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8" fillId="3" borderId="1" xfId="0" applyNumberFormat="1" applyFont="1" applyFill="1" applyBorder="1">
      <alignment vertical="center"/>
    </xf>
    <xf numFmtId="0" fontId="4" fillId="0" borderId="0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17" fillId="0" borderId="0" xfId="0" applyFont="1" applyFill="1">
      <alignment vertical="center"/>
    </xf>
    <xf numFmtId="0" fontId="20" fillId="3" borderId="1" xfId="0" applyFont="1" applyFill="1" applyBorder="1" applyAlignment="1">
      <alignment horizontal="center" vertical="center"/>
    </xf>
    <xf numFmtId="14" fontId="20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0" fillId="0" borderId="0" xfId="0" applyFont="1">
      <alignment vertical="center"/>
    </xf>
    <xf numFmtId="0" fontId="20" fillId="3" borderId="1" xfId="0" applyFont="1" applyFill="1" applyBorder="1" applyAlignment="1">
      <alignment horizontal="center" vertical="center" shrinkToFit="1"/>
    </xf>
    <xf numFmtId="176" fontId="20" fillId="3" borderId="1" xfId="0" applyNumberFormat="1" applyFont="1" applyFill="1" applyBorder="1" applyAlignment="1">
      <alignment horizontal="center" vertical="center"/>
    </xf>
    <xf numFmtId="176" fontId="8" fillId="3" borderId="1" xfId="0" applyNumberFormat="1" applyFont="1" applyFill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 shrinkToFit="1"/>
    </xf>
    <xf numFmtId="176" fontId="4" fillId="0" borderId="0" xfId="0" applyNumberFormat="1" applyFont="1">
      <alignment vertical="center"/>
    </xf>
    <xf numFmtId="0" fontId="6" fillId="0" borderId="0" xfId="0" applyFont="1" applyAlignment="1"/>
    <xf numFmtId="178" fontId="17" fillId="2" borderId="1" xfId="0" applyNumberFormat="1" applyFont="1" applyFill="1" applyBorder="1" applyAlignment="1">
      <alignment horizontal="center" vertical="center"/>
    </xf>
    <xf numFmtId="41" fontId="20" fillId="0" borderId="0" xfId="1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20" fillId="3" borderId="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 shrinkToFit="1"/>
    </xf>
    <xf numFmtId="0" fontId="17" fillId="2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shrinkToFit="1"/>
    </xf>
    <xf numFmtId="0" fontId="17" fillId="0" borderId="1" xfId="0" applyFont="1" applyFill="1" applyBorder="1" applyAlignment="1">
      <alignment horizontal="center" vertical="center"/>
    </xf>
    <xf numFmtId="0" fontId="17" fillId="7" borderId="1" xfId="0" applyFont="1" applyFill="1" applyBorder="1" applyAlignment="1">
      <alignment horizontal="center" vertical="center"/>
    </xf>
    <xf numFmtId="0" fontId="17" fillId="7" borderId="1" xfId="0" applyFont="1" applyFill="1" applyBorder="1" applyAlignment="1">
      <alignment horizontal="center" vertical="center" shrinkToFit="1"/>
    </xf>
    <xf numFmtId="14" fontId="22" fillId="0" borderId="1" xfId="0" applyNumberFormat="1" applyFont="1" applyFill="1" applyBorder="1" applyAlignment="1">
      <alignment horizontal="center" vertical="center"/>
    </xf>
    <xf numFmtId="49" fontId="21" fillId="0" borderId="1" xfId="0" applyNumberFormat="1" applyFont="1" applyBorder="1" applyAlignment="1">
      <alignment horizontal="center" vertical="center" wrapText="1"/>
    </xf>
    <xf numFmtId="14" fontId="17" fillId="0" borderId="1" xfId="30" applyNumberFormat="1" applyFont="1" applyFill="1" applyBorder="1" applyAlignment="1">
      <alignment horizontal="center"/>
    </xf>
    <xf numFmtId="0" fontId="18" fillId="0" borderId="0" xfId="0" applyFont="1" applyAlignment="1">
      <alignment vertical="center"/>
    </xf>
    <xf numFmtId="0" fontId="17" fillId="0" borderId="1" xfId="16" applyFont="1" applyFill="1" applyBorder="1" applyAlignment="1">
      <alignment horizontal="center" vertical="center"/>
    </xf>
    <xf numFmtId="14" fontId="17" fillId="7" borderId="1" xfId="0" applyNumberFormat="1" applyFont="1" applyFill="1" applyBorder="1" applyAlignment="1">
      <alignment horizontal="center" vertical="center" shrinkToFit="1"/>
    </xf>
    <xf numFmtId="14" fontId="6" fillId="0" borderId="1" xfId="0" applyNumberFormat="1" applyFont="1" applyFill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 shrinkToFit="1"/>
    </xf>
    <xf numFmtId="0" fontId="24" fillId="0" borderId="0" xfId="0" applyFont="1">
      <alignment vertical="center"/>
    </xf>
    <xf numFmtId="0" fontId="25" fillId="0" borderId="1" xfId="0" applyFont="1" applyFill="1" applyBorder="1" applyAlignment="1">
      <alignment horizontal="center" vertical="center" shrinkToFit="1"/>
    </xf>
    <xf numFmtId="14" fontId="25" fillId="0" borderId="2" xfId="0" applyNumberFormat="1" applyFont="1" applyFill="1" applyBorder="1" applyAlignment="1">
      <alignment horizontal="center" vertical="center" shrinkToFit="1"/>
    </xf>
    <xf numFmtId="41" fontId="25" fillId="0" borderId="1" xfId="24" applyFont="1" applyFill="1" applyBorder="1" applyAlignment="1" applyProtection="1">
      <alignment horizontal="right" vertical="center"/>
    </xf>
    <xf numFmtId="0" fontId="25" fillId="7" borderId="1" xfId="0" applyFont="1" applyFill="1" applyBorder="1" applyAlignment="1">
      <alignment horizontal="center" vertical="center" shrinkToFit="1"/>
    </xf>
    <xf numFmtId="0" fontId="25" fillId="0" borderId="1" xfId="0" applyFont="1" applyFill="1" applyBorder="1" applyAlignment="1">
      <alignment horizontal="center" vertical="center"/>
    </xf>
    <xf numFmtId="14" fontId="25" fillId="0" borderId="1" xfId="0" applyNumberFormat="1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178" fontId="2" fillId="3" borderId="1" xfId="24" applyNumberFormat="1" applyFont="1" applyFill="1" applyBorder="1" applyAlignment="1">
      <alignment horizontal="right" vertical="center"/>
    </xf>
    <xf numFmtId="176" fontId="20" fillId="3" borderId="1" xfId="0" applyNumberFormat="1" applyFont="1" applyFill="1" applyBorder="1" applyAlignment="1">
      <alignment horizontal="right" vertical="center"/>
    </xf>
    <xf numFmtId="176" fontId="17" fillId="7" borderId="1" xfId="10" applyNumberFormat="1" applyFont="1" applyFill="1" applyBorder="1" applyAlignment="1">
      <alignment horizontal="right" vertical="center"/>
    </xf>
    <xf numFmtId="49" fontId="6" fillId="8" borderId="1" xfId="43" applyNumberFormat="1" applyFont="1" applyFill="1" applyBorder="1" applyAlignment="1" applyProtection="1">
      <alignment horizontal="center" vertical="center" wrapText="1"/>
    </xf>
    <xf numFmtId="0" fontId="6" fillId="7" borderId="1" xfId="46" applyFill="1" applyBorder="1" applyAlignment="1">
      <alignment horizontal="center"/>
    </xf>
    <xf numFmtId="3" fontId="6" fillId="8" borderId="1" xfId="43" applyNumberFormat="1" applyFont="1" applyFill="1" applyBorder="1" applyAlignment="1" applyProtection="1">
      <alignment horizontal="right" vertical="center"/>
    </xf>
    <xf numFmtId="14" fontId="17" fillId="7" borderId="2" xfId="16" applyNumberFormat="1" applyFont="1" applyFill="1" applyBorder="1" applyAlignment="1">
      <alignment horizontal="center" vertical="center"/>
    </xf>
    <xf numFmtId="178" fontId="6" fillId="0" borderId="0" xfId="0" applyNumberFormat="1" applyFont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</cellXfs>
  <cellStyles count="48">
    <cellStyle name="Normal" xfId="15"/>
    <cellStyle name="Normal 2" xfId="43"/>
    <cellStyle name="강조색4 2" xfId="4"/>
    <cellStyle name="강조색5 2" xfId="5"/>
    <cellStyle name="강조색6 2" xfId="6"/>
    <cellStyle name="백분율 2" xfId="8"/>
    <cellStyle name="백분율 3" xfId="7"/>
    <cellStyle name="쉼표 [0]" xfId="24" builtinId="6"/>
    <cellStyle name="쉼표 [0] 2" xfId="1"/>
    <cellStyle name="쉼표 [0] 2 2" xfId="10"/>
    <cellStyle name="쉼표 [0] 2 2 2" xfId="38"/>
    <cellStyle name="쉼표 [0] 2 3" xfId="34"/>
    <cellStyle name="쉼표 [0] 2 4" xfId="36"/>
    <cellStyle name="쉼표 [0] 3" xfId="9"/>
    <cellStyle name="쉼표 [0] 3 2" xfId="18"/>
    <cellStyle name="쉼표 [0] 3 2 2" xfId="40"/>
    <cellStyle name="쉼표 [0] 3 3" xfId="37"/>
    <cellStyle name="쉼표 [0] 4" xfId="17"/>
    <cellStyle name="쉼표 [0] 4 2" xfId="39"/>
    <cellStyle name="쉼표 [0] 5" xfId="41"/>
    <cellStyle name="표준" xfId="0" builtinId="0"/>
    <cellStyle name="표준 10" xfId="21"/>
    <cellStyle name="표준 10 2" xfId="22"/>
    <cellStyle name="표준 11" xfId="23"/>
    <cellStyle name="표준 11 2" xfId="31"/>
    <cellStyle name="표준 13" xfId="32"/>
    <cellStyle name="표준 17" xfId="42"/>
    <cellStyle name="표준 19" xfId="46"/>
    <cellStyle name="표준 2" xfId="2"/>
    <cellStyle name="표준 2 2" xfId="11"/>
    <cellStyle name="표준 2 3" xfId="19"/>
    <cellStyle name="표준 2 4" xfId="16"/>
    <cellStyle name="표준 2 5" xfId="26"/>
    <cellStyle name="표준 20" xfId="45"/>
    <cellStyle name="표준 21" xfId="47"/>
    <cellStyle name="표준 3" xfId="12"/>
    <cellStyle name="표준 3 10" xfId="33"/>
    <cellStyle name="표준 3 2" xfId="20"/>
    <cellStyle name="표준 3 2 2" xfId="27"/>
    <cellStyle name="표준 3 3" xfId="25"/>
    <cellStyle name="표준 3 4" xfId="28"/>
    <cellStyle name="표준 3 5" xfId="29"/>
    <cellStyle name="표준 4" xfId="13"/>
    <cellStyle name="표준 5" xfId="3"/>
    <cellStyle name="표준 5 2" xfId="30"/>
    <cellStyle name="표준 7" xfId="35"/>
    <cellStyle name="표준 7 3" xfId="44"/>
    <cellStyle name="표준 9" xfId="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abSelected="1" zoomScale="85" zoomScaleNormal="85" workbookViewId="0">
      <selection activeCell="C2" sqref="C2"/>
    </sheetView>
  </sheetViews>
  <sheetFormatPr defaultRowHeight="16.5"/>
  <cols>
    <col min="1" max="1" width="25.75" customWidth="1"/>
    <col min="2" max="2" width="13.875" customWidth="1"/>
    <col min="3" max="3" width="17.875" customWidth="1"/>
    <col min="4" max="4" width="22.375" customWidth="1"/>
    <col min="6" max="6" width="11.75" bestFit="1" customWidth="1"/>
  </cols>
  <sheetData>
    <row r="1" spans="1:5" s="5" customFormat="1" ht="26.25">
      <c r="A1" s="75" t="s">
        <v>60</v>
      </c>
      <c r="B1" s="75"/>
      <c r="C1" s="75"/>
      <c r="D1" s="75"/>
      <c r="E1" s="7"/>
    </row>
    <row r="2" spans="1:5" ht="18.75" customHeight="1">
      <c r="A2" s="6" t="s">
        <v>179</v>
      </c>
      <c r="B2" s="6"/>
      <c r="C2" s="6"/>
      <c r="D2" s="6"/>
      <c r="E2" s="6"/>
    </row>
    <row r="3" spans="1:5" ht="24.95" customHeight="1">
      <c r="A3" s="8" t="s">
        <v>7</v>
      </c>
      <c r="B3" s="6"/>
      <c r="C3" s="6"/>
      <c r="D3" s="6"/>
      <c r="E3" s="6"/>
    </row>
    <row r="4" spans="1:5" ht="24.95" customHeight="1"/>
    <row r="5" spans="1:5" s="9" customFormat="1" ht="24.95" customHeight="1">
      <c r="A5" s="11" t="s">
        <v>10</v>
      </c>
      <c r="B5" s="11" t="s">
        <v>20</v>
      </c>
      <c r="C5" s="11" t="s">
        <v>21</v>
      </c>
      <c r="D5" s="11" t="s">
        <v>11</v>
      </c>
    </row>
    <row r="6" spans="1:5" s="1" customFormat="1" ht="24.95" customHeight="1">
      <c r="A6" s="3" t="s">
        <v>19</v>
      </c>
      <c r="B6" s="10" t="s">
        <v>25</v>
      </c>
      <c r="C6" s="14">
        <v>0</v>
      </c>
      <c r="D6" s="10"/>
    </row>
    <row r="7" spans="1:5" s="1" customFormat="1" ht="24.95" customHeight="1">
      <c r="A7" s="3" t="s">
        <v>8</v>
      </c>
      <c r="B7" s="10">
        <f>세부사용현황!F7</f>
        <v>3</v>
      </c>
      <c r="C7" s="23">
        <f>세부사용현황!H7</f>
        <v>446000</v>
      </c>
      <c r="D7" s="10"/>
    </row>
    <row r="8" spans="1:5" s="1" customFormat="1" ht="24.95" customHeight="1">
      <c r="A8" s="3" t="s">
        <v>9</v>
      </c>
      <c r="B8" s="10">
        <f>세부사용현황!F12</f>
        <v>4</v>
      </c>
      <c r="C8" s="23">
        <f>세부사용현황!H12</f>
        <v>621000</v>
      </c>
      <c r="D8" s="74"/>
    </row>
    <row r="9" spans="1:5" s="1" customFormat="1" ht="24.95" customHeight="1">
      <c r="A9" s="3" t="s">
        <v>26</v>
      </c>
      <c r="B9" s="10">
        <f>세부사용현황!F23</f>
        <v>10</v>
      </c>
      <c r="C9" s="23">
        <f>세부사용현황!H23</f>
        <v>550800</v>
      </c>
      <c r="D9" s="74"/>
    </row>
    <row r="10" spans="1:5" s="1" customFormat="1" ht="24.95" customHeight="1">
      <c r="A10" s="3" t="s">
        <v>27</v>
      </c>
      <c r="B10" s="10">
        <f>세부사용현황!F34</f>
        <v>10</v>
      </c>
      <c r="C10" s="23">
        <f>세부사용현황!H34</f>
        <v>849600</v>
      </c>
      <c r="D10" s="74"/>
    </row>
    <row r="11" spans="1:5" s="16" customFormat="1" ht="24.95" customHeight="1">
      <c r="A11" s="3" t="s">
        <v>28</v>
      </c>
      <c r="B11" s="10">
        <f>세부사용현황!F36</f>
        <v>0</v>
      </c>
      <c r="C11" s="23">
        <f>세부사용현황!H36</f>
        <v>0</v>
      </c>
      <c r="D11" s="74" t="s">
        <v>61</v>
      </c>
    </row>
    <row r="12" spans="1:5" s="1" customFormat="1" ht="24.95" customHeight="1">
      <c r="A12" s="3" t="s">
        <v>29</v>
      </c>
      <c r="B12" s="10">
        <f>세부사용현황!F41</f>
        <v>4</v>
      </c>
      <c r="C12" s="23">
        <f>세부사용현황!H41</f>
        <v>232700</v>
      </c>
      <c r="D12" s="74"/>
    </row>
    <row r="13" spans="1:5" s="1" customFormat="1" ht="24.95" customHeight="1">
      <c r="A13" s="3" t="s">
        <v>30</v>
      </c>
      <c r="B13" s="10">
        <f>세부사용현황!F47</f>
        <v>5</v>
      </c>
      <c r="C13" s="23">
        <f>세부사용현황!H47</f>
        <v>629200</v>
      </c>
      <c r="D13" s="74"/>
    </row>
    <row r="14" spans="1:5" s="16" customFormat="1" ht="24.95" customHeight="1">
      <c r="A14" s="3" t="s">
        <v>33</v>
      </c>
      <c r="B14" s="10">
        <f>세부사용현황!F59</f>
        <v>11</v>
      </c>
      <c r="C14" s="23">
        <f>세부사용현황!H59</f>
        <v>665360</v>
      </c>
      <c r="D14" s="74"/>
    </row>
    <row r="15" spans="1:5" s="16" customFormat="1" ht="24.95" customHeight="1">
      <c r="A15" s="3" t="s">
        <v>31</v>
      </c>
      <c r="B15" s="10">
        <f>세부사용현황!F66</f>
        <v>6</v>
      </c>
      <c r="C15" s="23">
        <f>세부사용현황!H66</f>
        <v>414500</v>
      </c>
      <c r="D15" s="74"/>
    </row>
    <row r="16" spans="1:5" s="1" customFormat="1" ht="24.95" customHeight="1">
      <c r="A16" s="17" t="s">
        <v>13</v>
      </c>
      <c r="B16" s="34">
        <f>SUM(B7:B15)</f>
        <v>53</v>
      </c>
      <c r="C16" s="19">
        <f>SUM(C6:C15)</f>
        <v>4409160</v>
      </c>
      <c r="D16" s="24"/>
    </row>
    <row r="17" spans="1:6" s="1" customFormat="1" ht="24.95" customHeight="1">
      <c r="C17" s="15"/>
    </row>
    <row r="18" spans="1:6" s="1" customFormat="1" ht="24.95" customHeight="1">
      <c r="C18" s="15"/>
    </row>
    <row r="19" spans="1:6" s="1" customFormat="1" ht="24.95" customHeight="1">
      <c r="A19" s="8" t="s">
        <v>6</v>
      </c>
      <c r="C19" s="16"/>
    </row>
    <row r="20" spans="1:6" s="1" customFormat="1" ht="24.95" customHeight="1">
      <c r="C20" s="16"/>
    </row>
    <row r="21" spans="1:6" s="1" customFormat="1" ht="24.95" customHeight="1">
      <c r="A21" s="11" t="s">
        <v>16</v>
      </c>
      <c r="B21" s="11" t="s">
        <v>20</v>
      </c>
      <c r="C21" s="11" t="s">
        <v>21</v>
      </c>
      <c r="D21" s="11" t="s">
        <v>11</v>
      </c>
    </row>
    <row r="22" spans="1:6" s="1" customFormat="1" ht="24.95" customHeight="1">
      <c r="A22" s="3" t="s">
        <v>14</v>
      </c>
      <c r="B22" s="10">
        <f>COUNTIF(세부사용현황!C4:C65,"내부직원 간담")</f>
        <v>34</v>
      </c>
      <c r="C22" s="23">
        <f>SUMIF(세부사용현황!$C$4:$C$65,A22,세부사용현황!$H$4:$H$65)</f>
        <v>2660660</v>
      </c>
      <c r="D22" s="2"/>
      <c r="F22" s="36"/>
    </row>
    <row r="23" spans="1:6" s="1" customFormat="1" ht="24.95" customHeight="1">
      <c r="A23" s="3" t="s">
        <v>5</v>
      </c>
      <c r="B23" s="10">
        <f>COUNTIF(세부사용현황!C5:C66,"유관기관 협의")</f>
        <v>17</v>
      </c>
      <c r="C23" s="23">
        <f>SUMIF(세부사용현황!$C$4:$C$65,A23,세부사용현황!$H$4:$H$65)</f>
        <v>1688500</v>
      </c>
      <c r="D23" s="2"/>
    </row>
    <row r="24" spans="1:6" s="1" customFormat="1" ht="24.95" customHeight="1">
      <c r="A24" s="3" t="s">
        <v>15</v>
      </c>
      <c r="B24" s="10">
        <f>COUNTIF(세부사용현황!C6:C67,"협동조합 관련")</f>
        <v>0</v>
      </c>
      <c r="C24" s="23">
        <f>SUMIF(세부사용현황!$C$4:$C$65,A24,세부사용현황!$H$4:$H$65)</f>
        <v>0</v>
      </c>
      <c r="D24" s="2"/>
    </row>
    <row r="25" spans="1:6" s="1" customFormat="1" ht="24.95" customHeight="1">
      <c r="A25" s="3" t="s">
        <v>17</v>
      </c>
      <c r="B25" s="10">
        <f>COUNTIF(세부사용현황!C7:C68,"기타사업 추진")</f>
        <v>1</v>
      </c>
      <c r="C25" s="23">
        <f>SUMIF(세부사용현황!$C$4:$C$65,A25,세부사용현황!$H$4:$H$65)</f>
        <v>60000</v>
      </c>
      <c r="D25" s="2"/>
    </row>
    <row r="26" spans="1:6" ht="24.95" customHeight="1">
      <c r="A26" s="12" t="s">
        <v>13</v>
      </c>
      <c r="B26" s="18">
        <f>SUM(B22:B25)</f>
        <v>52</v>
      </c>
      <c r="C26" s="19">
        <f>SUM(C22:C25)</f>
        <v>4409160</v>
      </c>
      <c r="D26" s="13"/>
    </row>
    <row r="27" spans="1:6" ht="24.95" customHeight="1"/>
    <row r="28" spans="1:6" ht="20.100000000000001" customHeight="1">
      <c r="A28" s="25" t="s">
        <v>180</v>
      </c>
    </row>
    <row r="29" spans="1:6" ht="20.100000000000001" customHeight="1"/>
    <row r="30" spans="1:6" ht="20.100000000000001" customHeight="1"/>
  </sheetData>
  <mergeCells count="1">
    <mergeCell ref="A1:D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4"/>
  <sheetViews>
    <sheetView zoomScale="85" zoomScaleNormal="85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C4" sqref="C4"/>
    </sheetView>
  </sheetViews>
  <sheetFormatPr defaultRowHeight="21.95" customHeight="1"/>
  <cols>
    <col min="1" max="1" width="17.625" style="20" customWidth="1"/>
    <col min="2" max="2" width="14.625" style="20" bestFit="1" customWidth="1"/>
    <col min="3" max="3" width="16" style="42" customWidth="1"/>
    <col min="4" max="4" width="39.75" style="20" customWidth="1"/>
    <col min="5" max="5" width="41.5" style="20" customWidth="1"/>
    <col min="6" max="6" width="41.25" style="20" bestFit="1" customWidth="1"/>
    <col min="7" max="7" width="10.25" style="20" customWidth="1"/>
    <col min="8" max="8" width="12.5" style="73" customWidth="1"/>
    <col min="9" max="16384" width="9" style="4"/>
  </cols>
  <sheetData>
    <row r="1" spans="1:8" ht="26.25" customHeight="1">
      <c r="A1" s="75" t="s">
        <v>59</v>
      </c>
      <c r="B1" s="75"/>
      <c r="C1" s="75"/>
      <c r="D1" s="75"/>
      <c r="E1" s="75"/>
      <c r="F1" s="75"/>
      <c r="G1" s="75"/>
      <c r="H1" s="75"/>
    </row>
    <row r="2" spans="1:8" ht="11.25" customHeight="1"/>
    <row r="3" spans="1:8" s="22" customFormat="1" ht="15.95" customHeight="1">
      <c r="A3" s="21" t="s">
        <v>4</v>
      </c>
      <c r="B3" s="21" t="s">
        <v>0</v>
      </c>
      <c r="C3" s="43" t="s">
        <v>3</v>
      </c>
      <c r="D3" s="21" t="s">
        <v>22</v>
      </c>
      <c r="E3" s="21" t="s">
        <v>2</v>
      </c>
      <c r="F3" s="21" t="s">
        <v>23</v>
      </c>
      <c r="G3" s="21" t="s">
        <v>1</v>
      </c>
      <c r="H3" s="38" t="s">
        <v>24</v>
      </c>
    </row>
    <row r="4" spans="1:8" s="58" customFormat="1" ht="16.5">
      <c r="A4" s="56" t="s">
        <v>8</v>
      </c>
      <c r="B4" s="60">
        <v>44027</v>
      </c>
      <c r="C4" s="56" t="s">
        <v>42</v>
      </c>
      <c r="D4" s="56" t="s">
        <v>62</v>
      </c>
      <c r="E4" s="56" t="s">
        <v>63</v>
      </c>
      <c r="F4" s="57" t="s">
        <v>66</v>
      </c>
      <c r="G4" s="56" t="s">
        <v>41</v>
      </c>
      <c r="H4" s="61">
        <v>180000</v>
      </c>
    </row>
    <row r="5" spans="1:8" s="58" customFormat="1" ht="16.5">
      <c r="A5" s="56" t="s">
        <v>40</v>
      </c>
      <c r="B5" s="60">
        <v>44032</v>
      </c>
      <c r="C5" s="56" t="s">
        <v>43</v>
      </c>
      <c r="D5" s="56" t="s">
        <v>39</v>
      </c>
      <c r="E5" s="56" t="s">
        <v>64</v>
      </c>
      <c r="F5" s="57" t="s">
        <v>67</v>
      </c>
      <c r="G5" s="56" t="s">
        <v>41</v>
      </c>
      <c r="H5" s="61">
        <v>207000</v>
      </c>
    </row>
    <row r="6" spans="1:8" s="58" customFormat="1" ht="16.5">
      <c r="A6" s="56" t="s">
        <v>8</v>
      </c>
      <c r="B6" s="60">
        <v>44043</v>
      </c>
      <c r="C6" s="56" t="s">
        <v>43</v>
      </c>
      <c r="D6" s="56" t="s">
        <v>39</v>
      </c>
      <c r="E6" s="56" t="s">
        <v>65</v>
      </c>
      <c r="F6" s="57" t="s">
        <v>68</v>
      </c>
      <c r="G6" s="56" t="s">
        <v>41</v>
      </c>
      <c r="H6" s="61">
        <v>59000</v>
      </c>
    </row>
    <row r="7" spans="1:8" s="31" customFormat="1" ht="15.95" customHeight="1">
      <c r="A7" s="28" t="s">
        <v>12</v>
      </c>
      <c r="B7" s="29"/>
      <c r="C7" s="32"/>
      <c r="D7" s="28"/>
      <c r="E7" s="28"/>
      <c r="F7" s="28">
        <f>COUNTA(F4:F6)</f>
        <v>3</v>
      </c>
      <c r="G7" s="30"/>
      <c r="H7" s="66">
        <f>SUM(H4:H6)</f>
        <v>446000</v>
      </c>
    </row>
    <row r="8" spans="1:8" s="58" customFormat="1" ht="16.5">
      <c r="A8" s="56" t="s">
        <v>35</v>
      </c>
      <c r="B8" s="60">
        <v>44027</v>
      </c>
      <c r="C8" s="59" t="s">
        <v>42</v>
      </c>
      <c r="D8" s="59" t="s">
        <v>38</v>
      </c>
      <c r="E8" s="59" t="s">
        <v>44</v>
      </c>
      <c r="F8" s="59" t="s">
        <v>45</v>
      </c>
      <c r="G8" s="59" t="s">
        <v>36</v>
      </c>
      <c r="H8" s="61">
        <v>203000</v>
      </c>
    </row>
    <row r="9" spans="1:8" s="58" customFormat="1" ht="16.5">
      <c r="A9" s="56" t="s">
        <v>35</v>
      </c>
      <c r="B9" s="60">
        <v>44034</v>
      </c>
      <c r="C9" s="59" t="s">
        <v>42</v>
      </c>
      <c r="D9" s="59" t="s">
        <v>38</v>
      </c>
      <c r="E9" s="59" t="s">
        <v>69</v>
      </c>
      <c r="F9" s="59" t="s">
        <v>45</v>
      </c>
      <c r="G9" s="59" t="s">
        <v>36</v>
      </c>
      <c r="H9" s="61">
        <v>203000</v>
      </c>
    </row>
    <row r="10" spans="1:8" s="58" customFormat="1" ht="16.5">
      <c r="A10" s="56" t="s">
        <v>35</v>
      </c>
      <c r="B10" s="60">
        <v>44039</v>
      </c>
      <c r="C10" s="59" t="s">
        <v>42</v>
      </c>
      <c r="D10" s="59" t="s">
        <v>38</v>
      </c>
      <c r="E10" s="59" t="s">
        <v>69</v>
      </c>
      <c r="F10" s="59" t="s">
        <v>45</v>
      </c>
      <c r="G10" s="59" t="s">
        <v>36</v>
      </c>
      <c r="H10" s="61">
        <v>116000</v>
      </c>
    </row>
    <row r="11" spans="1:8" s="58" customFormat="1" ht="16.5">
      <c r="A11" s="56" t="s">
        <v>35</v>
      </c>
      <c r="B11" s="60">
        <v>44043</v>
      </c>
      <c r="C11" s="59" t="s">
        <v>42</v>
      </c>
      <c r="D11" s="59" t="s">
        <v>38</v>
      </c>
      <c r="E11" s="59" t="s">
        <v>70</v>
      </c>
      <c r="F11" s="59" t="s">
        <v>45</v>
      </c>
      <c r="G11" s="59" t="s">
        <v>36</v>
      </c>
      <c r="H11" s="61">
        <v>99000</v>
      </c>
    </row>
    <row r="12" spans="1:8" s="31" customFormat="1" ht="15.95" customHeight="1">
      <c r="A12" s="28" t="s">
        <v>12</v>
      </c>
      <c r="B12" s="29"/>
      <c r="C12" s="32"/>
      <c r="D12" s="41"/>
      <c r="E12" s="28"/>
      <c r="F12" s="28">
        <f>COUNTA(F8:F11)</f>
        <v>4</v>
      </c>
      <c r="G12" s="28"/>
      <c r="H12" s="66">
        <f>SUM(H8:H11)</f>
        <v>621000</v>
      </c>
    </row>
    <row r="13" spans="1:8" s="65" customFormat="1" ht="15.95" customHeight="1">
      <c r="A13" s="59" t="s">
        <v>26</v>
      </c>
      <c r="B13" s="60">
        <v>44018</v>
      </c>
      <c r="C13" s="62" t="s">
        <v>43</v>
      </c>
      <c r="D13" s="59" t="s">
        <v>71</v>
      </c>
      <c r="E13" s="59" t="s">
        <v>73</v>
      </c>
      <c r="F13" s="59" t="s">
        <v>74</v>
      </c>
      <c r="G13" s="63" t="s">
        <v>46</v>
      </c>
      <c r="H13" s="61">
        <v>53000</v>
      </c>
    </row>
    <row r="14" spans="1:8" s="65" customFormat="1" ht="15.95" customHeight="1">
      <c r="A14" s="59" t="s">
        <v>26</v>
      </c>
      <c r="B14" s="60">
        <v>44025</v>
      </c>
      <c r="C14" s="62" t="s">
        <v>43</v>
      </c>
      <c r="D14" s="59" t="s">
        <v>75</v>
      </c>
      <c r="E14" s="59" t="s">
        <v>76</v>
      </c>
      <c r="F14" s="59" t="s">
        <v>72</v>
      </c>
      <c r="G14" s="63" t="s">
        <v>48</v>
      </c>
      <c r="H14" s="61">
        <v>54000</v>
      </c>
    </row>
    <row r="15" spans="1:8" s="65" customFormat="1" ht="15.95" customHeight="1">
      <c r="A15" s="59" t="s">
        <v>26</v>
      </c>
      <c r="B15" s="60">
        <v>44027</v>
      </c>
      <c r="C15" s="62" t="s">
        <v>43</v>
      </c>
      <c r="D15" s="59" t="s">
        <v>77</v>
      </c>
      <c r="E15" s="59" t="s">
        <v>78</v>
      </c>
      <c r="F15" s="59" t="s">
        <v>79</v>
      </c>
      <c r="G15" s="63" t="s">
        <v>46</v>
      </c>
      <c r="H15" s="61">
        <v>15400</v>
      </c>
    </row>
    <row r="16" spans="1:8" s="65" customFormat="1" ht="15.95" customHeight="1">
      <c r="A16" s="59" t="s">
        <v>26</v>
      </c>
      <c r="B16" s="60">
        <v>44027</v>
      </c>
      <c r="C16" s="62" t="s">
        <v>43</v>
      </c>
      <c r="D16" s="59" t="s">
        <v>77</v>
      </c>
      <c r="E16" s="59" t="s">
        <v>80</v>
      </c>
      <c r="F16" s="59" t="s">
        <v>79</v>
      </c>
      <c r="G16" s="63" t="s">
        <v>36</v>
      </c>
      <c r="H16" s="61">
        <v>44000</v>
      </c>
    </row>
    <row r="17" spans="1:9" s="65" customFormat="1" ht="15.95" customHeight="1">
      <c r="A17" s="59" t="s">
        <v>26</v>
      </c>
      <c r="B17" s="60">
        <v>44028</v>
      </c>
      <c r="C17" s="62" t="s">
        <v>43</v>
      </c>
      <c r="D17" s="59" t="s">
        <v>75</v>
      </c>
      <c r="E17" s="59" t="s">
        <v>78</v>
      </c>
      <c r="F17" s="59" t="s">
        <v>81</v>
      </c>
      <c r="G17" s="63" t="s">
        <v>48</v>
      </c>
      <c r="H17" s="61">
        <v>9400</v>
      </c>
    </row>
    <row r="18" spans="1:9" s="65" customFormat="1" ht="15.95" customHeight="1">
      <c r="A18" s="59" t="s">
        <v>26</v>
      </c>
      <c r="B18" s="60">
        <v>44029</v>
      </c>
      <c r="C18" s="62" t="s">
        <v>43</v>
      </c>
      <c r="D18" s="59" t="s">
        <v>75</v>
      </c>
      <c r="E18" s="59" t="s">
        <v>82</v>
      </c>
      <c r="F18" s="59" t="s">
        <v>83</v>
      </c>
      <c r="G18" s="63" t="s">
        <v>46</v>
      </c>
      <c r="H18" s="61">
        <v>69000</v>
      </c>
    </row>
    <row r="19" spans="1:9" s="65" customFormat="1" ht="15.95" customHeight="1">
      <c r="A19" s="59" t="s">
        <v>26</v>
      </c>
      <c r="B19" s="60">
        <v>44033</v>
      </c>
      <c r="C19" s="62" t="s">
        <v>43</v>
      </c>
      <c r="D19" s="59" t="s">
        <v>77</v>
      </c>
      <c r="E19" s="59" t="s">
        <v>84</v>
      </c>
      <c r="F19" s="59" t="s">
        <v>85</v>
      </c>
      <c r="G19" s="63" t="s">
        <v>46</v>
      </c>
      <c r="H19" s="61">
        <v>144000</v>
      </c>
    </row>
    <row r="20" spans="1:9" s="65" customFormat="1" ht="15.95" customHeight="1">
      <c r="A20" s="59" t="s">
        <v>26</v>
      </c>
      <c r="B20" s="60">
        <v>44036</v>
      </c>
      <c r="C20" s="62" t="s">
        <v>43</v>
      </c>
      <c r="D20" s="59" t="s">
        <v>75</v>
      </c>
      <c r="E20" s="59" t="s">
        <v>86</v>
      </c>
      <c r="F20" s="59" t="s">
        <v>87</v>
      </c>
      <c r="G20" s="63" t="s">
        <v>32</v>
      </c>
      <c r="H20" s="61">
        <v>85000</v>
      </c>
    </row>
    <row r="21" spans="1:9" s="65" customFormat="1" ht="15.95" customHeight="1">
      <c r="A21" s="59" t="s">
        <v>26</v>
      </c>
      <c r="B21" s="60">
        <v>44036</v>
      </c>
      <c r="C21" s="62" t="s">
        <v>43</v>
      </c>
      <c r="D21" s="59" t="s">
        <v>75</v>
      </c>
      <c r="E21" s="59" t="s">
        <v>78</v>
      </c>
      <c r="F21" s="59" t="s">
        <v>87</v>
      </c>
      <c r="G21" s="63" t="s">
        <v>32</v>
      </c>
      <c r="H21" s="61">
        <v>20000</v>
      </c>
    </row>
    <row r="22" spans="1:9" s="65" customFormat="1" ht="15.95" customHeight="1">
      <c r="A22" s="59" t="s">
        <v>26</v>
      </c>
      <c r="B22" s="60">
        <v>44039</v>
      </c>
      <c r="C22" s="62" t="s">
        <v>43</v>
      </c>
      <c r="D22" s="59" t="s">
        <v>77</v>
      </c>
      <c r="E22" s="59" t="s">
        <v>88</v>
      </c>
      <c r="F22" s="59" t="s">
        <v>89</v>
      </c>
      <c r="G22" s="63" t="s">
        <v>32</v>
      </c>
      <c r="H22" s="61">
        <v>57000</v>
      </c>
    </row>
    <row r="23" spans="1:9" s="31" customFormat="1" ht="15.95" customHeight="1">
      <c r="A23" s="32" t="s">
        <v>12</v>
      </c>
      <c r="B23" s="28"/>
      <c r="C23" s="32"/>
      <c r="D23" s="41"/>
      <c r="E23" s="28"/>
      <c r="F23" s="28">
        <f>COUNTA(F13:F22)</f>
        <v>10</v>
      </c>
      <c r="G23" s="28"/>
      <c r="H23" s="67">
        <f>SUM(H13:H22)</f>
        <v>550800</v>
      </c>
    </row>
    <row r="24" spans="1:9" s="37" customFormat="1" ht="15.95" customHeight="1">
      <c r="A24" s="44" t="s">
        <v>27</v>
      </c>
      <c r="B24" s="60">
        <v>44005</v>
      </c>
      <c r="C24" s="44" t="s">
        <v>43</v>
      </c>
      <c r="D24" s="59" t="s">
        <v>90</v>
      </c>
      <c r="E24" s="59" t="s">
        <v>95</v>
      </c>
      <c r="F24" s="59" t="s">
        <v>51</v>
      </c>
      <c r="G24" s="46" t="s">
        <v>50</v>
      </c>
      <c r="H24" s="68">
        <v>53000</v>
      </c>
      <c r="I24" s="39"/>
    </row>
    <row r="25" spans="1:9" s="37" customFormat="1" ht="15.95" customHeight="1">
      <c r="A25" s="44" t="s">
        <v>27</v>
      </c>
      <c r="B25" s="60">
        <v>44007</v>
      </c>
      <c r="C25" s="44" t="s">
        <v>43</v>
      </c>
      <c r="D25" s="59" t="s">
        <v>91</v>
      </c>
      <c r="E25" s="59" t="s">
        <v>96</v>
      </c>
      <c r="F25" s="59" t="s">
        <v>97</v>
      </c>
      <c r="G25" s="46" t="s">
        <v>50</v>
      </c>
      <c r="H25" s="68">
        <v>42000</v>
      </c>
      <c r="I25" s="39"/>
    </row>
    <row r="26" spans="1:9" s="37" customFormat="1" ht="15.95" customHeight="1">
      <c r="A26" s="44" t="s">
        <v>27</v>
      </c>
      <c r="B26" s="60">
        <v>44008</v>
      </c>
      <c r="C26" s="44" t="s">
        <v>42</v>
      </c>
      <c r="D26" s="59" t="s">
        <v>98</v>
      </c>
      <c r="E26" s="59" t="s">
        <v>99</v>
      </c>
      <c r="F26" s="59" t="s">
        <v>49</v>
      </c>
      <c r="G26" s="46" t="s">
        <v>36</v>
      </c>
      <c r="H26" s="68">
        <v>88000</v>
      </c>
      <c r="I26" s="39"/>
    </row>
    <row r="27" spans="1:9" s="37" customFormat="1" ht="15.95" customHeight="1">
      <c r="A27" s="44" t="s">
        <v>27</v>
      </c>
      <c r="B27" s="60">
        <v>44019</v>
      </c>
      <c r="C27" s="44" t="s">
        <v>43</v>
      </c>
      <c r="D27" s="59" t="s">
        <v>91</v>
      </c>
      <c r="E27" s="59" t="s">
        <v>100</v>
      </c>
      <c r="F27" s="59" t="s">
        <v>97</v>
      </c>
      <c r="G27" s="46" t="s">
        <v>50</v>
      </c>
      <c r="H27" s="68">
        <v>37000</v>
      </c>
      <c r="I27" s="39"/>
    </row>
    <row r="28" spans="1:9" s="37" customFormat="1" ht="15.95" customHeight="1">
      <c r="A28" s="44" t="s">
        <v>27</v>
      </c>
      <c r="B28" s="60">
        <v>44021</v>
      </c>
      <c r="C28" s="44" t="s">
        <v>42</v>
      </c>
      <c r="D28" s="59" t="s">
        <v>101</v>
      </c>
      <c r="E28" s="59" t="s">
        <v>102</v>
      </c>
      <c r="F28" s="59" t="s">
        <v>49</v>
      </c>
      <c r="G28" s="46" t="s">
        <v>50</v>
      </c>
      <c r="H28" s="68">
        <v>209000</v>
      </c>
      <c r="I28" s="39"/>
    </row>
    <row r="29" spans="1:9" s="37" customFormat="1" ht="15.95" customHeight="1">
      <c r="A29" s="44" t="s">
        <v>27</v>
      </c>
      <c r="B29" s="60">
        <v>44032</v>
      </c>
      <c r="C29" s="44" t="s">
        <v>43</v>
      </c>
      <c r="D29" s="59" t="s">
        <v>103</v>
      </c>
      <c r="E29" s="59" t="s">
        <v>104</v>
      </c>
      <c r="F29" s="59" t="s">
        <v>92</v>
      </c>
      <c r="G29" s="46" t="s">
        <v>50</v>
      </c>
      <c r="H29" s="68">
        <v>67600</v>
      </c>
      <c r="I29" s="39"/>
    </row>
    <row r="30" spans="1:9" s="37" customFormat="1" ht="15.95" customHeight="1">
      <c r="A30" s="44" t="s">
        <v>27</v>
      </c>
      <c r="B30" s="60">
        <v>44036</v>
      </c>
      <c r="C30" s="44" t="s">
        <v>43</v>
      </c>
      <c r="D30" s="59" t="s">
        <v>105</v>
      </c>
      <c r="E30" s="59" t="s">
        <v>106</v>
      </c>
      <c r="F30" s="59" t="s">
        <v>107</v>
      </c>
      <c r="G30" s="46" t="s">
        <v>50</v>
      </c>
      <c r="H30" s="68">
        <v>201000</v>
      </c>
      <c r="I30" s="39"/>
    </row>
    <row r="31" spans="1:9" s="37" customFormat="1" ht="15.95" customHeight="1">
      <c r="A31" s="44" t="s">
        <v>27</v>
      </c>
      <c r="B31" s="60">
        <v>44040</v>
      </c>
      <c r="C31" s="44" t="s">
        <v>42</v>
      </c>
      <c r="D31" s="59" t="s">
        <v>93</v>
      </c>
      <c r="E31" s="59" t="s">
        <v>108</v>
      </c>
      <c r="F31" s="59" t="s">
        <v>49</v>
      </c>
      <c r="G31" s="46" t="s">
        <v>50</v>
      </c>
      <c r="H31" s="68">
        <v>56000</v>
      </c>
      <c r="I31" s="39"/>
    </row>
    <row r="32" spans="1:9" s="37" customFormat="1" ht="15.95" customHeight="1">
      <c r="A32" s="44" t="s">
        <v>27</v>
      </c>
      <c r="B32" s="60">
        <v>44042</v>
      </c>
      <c r="C32" s="44" t="s">
        <v>43</v>
      </c>
      <c r="D32" s="59" t="s">
        <v>94</v>
      </c>
      <c r="E32" s="59" t="s">
        <v>109</v>
      </c>
      <c r="F32" s="59" t="s">
        <v>52</v>
      </c>
      <c r="G32" s="46" t="s">
        <v>36</v>
      </c>
      <c r="H32" s="68">
        <v>48000</v>
      </c>
      <c r="I32" s="39"/>
    </row>
    <row r="33" spans="1:17" s="37" customFormat="1" ht="15.95" customHeight="1">
      <c r="A33" s="44" t="s">
        <v>27</v>
      </c>
      <c r="B33" s="60">
        <v>44043</v>
      </c>
      <c r="C33" s="44" t="s">
        <v>42</v>
      </c>
      <c r="D33" s="59" t="s">
        <v>101</v>
      </c>
      <c r="E33" s="59" t="s">
        <v>110</v>
      </c>
      <c r="F33" s="59" t="s">
        <v>111</v>
      </c>
      <c r="G33" s="46" t="s">
        <v>36</v>
      </c>
      <c r="H33" s="68">
        <v>48000</v>
      </c>
      <c r="I33" s="39"/>
    </row>
    <row r="34" spans="1:17" s="27" customFormat="1" ht="15.95" customHeight="1">
      <c r="A34" s="32" t="s">
        <v>12</v>
      </c>
      <c r="B34" s="28"/>
      <c r="C34" s="32"/>
      <c r="D34" s="41"/>
      <c r="E34" s="28"/>
      <c r="F34" s="28">
        <f>COUNTA(F24:F33)</f>
        <v>10</v>
      </c>
      <c r="G34" s="28"/>
      <c r="H34" s="67">
        <f>SUM(H24:H33)</f>
        <v>849600</v>
      </c>
    </row>
    <row r="35" spans="1:17" ht="15.95" customHeight="1">
      <c r="A35" s="44" t="s">
        <v>53</v>
      </c>
      <c r="B35" s="69"/>
      <c r="C35" s="44"/>
      <c r="D35" s="70"/>
      <c r="E35" s="69"/>
      <c r="F35" s="53"/>
      <c r="G35" s="35"/>
      <c r="H35" s="71"/>
    </row>
    <row r="36" spans="1:17" s="31" customFormat="1" ht="15.95" customHeight="1">
      <c r="A36" s="32" t="s">
        <v>12</v>
      </c>
      <c r="B36" s="28"/>
      <c r="C36" s="32"/>
      <c r="D36" s="41"/>
      <c r="E36" s="28"/>
      <c r="F36" s="28">
        <f>COUNTA(F35:F35)</f>
        <v>0</v>
      </c>
      <c r="G36" s="28"/>
      <c r="H36" s="66">
        <f>SUM(H35:H35)</f>
        <v>0</v>
      </c>
    </row>
    <row r="37" spans="1:17" ht="16.5">
      <c r="A37" s="26" t="s">
        <v>29</v>
      </c>
      <c r="B37" s="49">
        <v>44013</v>
      </c>
      <c r="C37" s="54" t="s">
        <v>42</v>
      </c>
      <c r="D37" s="40" t="s">
        <v>112</v>
      </c>
      <c r="E37" s="44" t="s">
        <v>113</v>
      </c>
      <c r="F37" s="40" t="s">
        <v>114</v>
      </c>
      <c r="G37" s="40" t="s">
        <v>36</v>
      </c>
      <c r="H37" s="68">
        <v>15000</v>
      </c>
    </row>
    <row r="38" spans="1:17" ht="16.5">
      <c r="A38" s="26" t="s">
        <v>29</v>
      </c>
      <c r="B38" s="49">
        <v>44033</v>
      </c>
      <c r="C38" s="55" t="s">
        <v>43</v>
      </c>
      <c r="D38" s="40" t="s">
        <v>57</v>
      </c>
      <c r="E38" s="44" t="s">
        <v>47</v>
      </c>
      <c r="F38" s="40" t="s">
        <v>115</v>
      </c>
      <c r="G38" s="40" t="s">
        <v>36</v>
      </c>
      <c r="H38" s="68">
        <v>140000</v>
      </c>
    </row>
    <row r="39" spans="1:17" ht="16.5">
      <c r="A39" s="26" t="s">
        <v>29</v>
      </c>
      <c r="B39" s="49">
        <v>44036</v>
      </c>
      <c r="C39" s="55" t="s">
        <v>42</v>
      </c>
      <c r="D39" s="40" t="s">
        <v>112</v>
      </c>
      <c r="E39" s="44" t="s">
        <v>55</v>
      </c>
      <c r="F39" s="40" t="s">
        <v>116</v>
      </c>
      <c r="G39" s="40" t="s">
        <v>56</v>
      </c>
      <c r="H39" s="68">
        <v>17700</v>
      </c>
    </row>
    <row r="40" spans="1:17" ht="16.5">
      <c r="A40" s="26" t="s">
        <v>54</v>
      </c>
      <c r="B40" s="49">
        <v>44040</v>
      </c>
      <c r="C40" s="55" t="s">
        <v>42</v>
      </c>
      <c r="D40" s="40" t="s">
        <v>112</v>
      </c>
      <c r="E40" s="44" t="s">
        <v>117</v>
      </c>
      <c r="F40" s="40" t="s">
        <v>114</v>
      </c>
      <c r="G40" s="40" t="s">
        <v>56</v>
      </c>
      <c r="H40" s="68">
        <v>60000</v>
      </c>
    </row>
    <row r="41" spans="1:17" s="31" customFormat="1" ht="15.95" customHeight="1">
      <c r="A41" s="32" t="s">
        <v>12</v>
      </c>
      <c r="B41" s="28"/>
      <c r="C41" s="32"/>
      <c r="D41" s="41"/>
      <c r="E41" s="28"/>
      <c r="F41" s="28">
        <f>COUNTA(F37:F40)</f>
        <v>4</v>
      </c>
      <c r="G41" s="28"/>
      <c r="H41" s="66">
        <f>SUM(H37:H40)</f>
        <v>232700</v>
      </c>
    </row>
    <row r="42" spans="1:17" s="52" customFormat="1" ht="16.5">
      <c r="A42" s="26" t="s">
        <v>132</v>
      </c>
      <c r="B42" s="49">
        <v>44019</v>
      </c>
      <c r="C42" s="51" t="s">
        <v>42</v>
      </c>
      <c r="D42" s="59" t="s">
        <v>118</v>
      </c>
      <c r="E42" s="59" t="s">
        <v>119</v>
      </c>
      <c r="F42" s="59" t="s">
        <v>120</v>
      </c>
      <c r="G42" s="26" t="s">
        <v>36</v>
      </c>
      <c r="H42" s="68">
        <v>28700</v>
      </c>
    </row>
    <row r="43" spans="1:17" s="52" customFormat="1" ht="16.5">
      <c r="A43" s="26" t="s">
        <v>30</v>
      </c>
      <c r="B43" s="49">
        <v>44025</v>
      </c>
      <c r="C43" s="51" t="s">
        <v>42</v>
      </c>
      <c r="D43" s="59" t="s">
        <v>118</v>
      </c>
      <c r="E43" s="59" t="s">
        <v>121</v>
      </c>
      <c r="F43" s="59" t="s">
        <v>122</v>
      </c>
      <c r="G43" s="26" t="s">
        <v>36</v>
      </c>
      <c r="H43" s="68">
        <v>63000</v>
      </c>
    </row>
    <row r="44" spans="1:17" s="52" customFormat="1" ht="16.5">
      <c r="A44" s="26" t="s">
        <v>30</v>
      </c>
      <c r="B44" s="49">
        <v>44026</v>
      </c>
      <c r="C44" s="51" t="s">
        <v>42</v>
      </c>
      <c r="D44" s="59" t="s">
        <v>123</v>
      </c>
      <c r="E44" s="59" t="s">
        <v>124</v>
      </c>
      <c r="F44" s="59" t="s">
        <v>125</v>
      </c>
      <c r="G44" s="26" t="s">
        <v>36</v>
      </c>
      <c r="H44" s="68">
        <v>22000</v>
      </c>
    </row>
    <row r="45" spans="1:17" s="52" customFormat="1" ht="16.5">
      <c r="A45" s="26" t="s">
        <v>132</v>
      </c>
      <c r="B45" s="49">
        <v>44027</v>
      </c>
      <c r="C45" s="51" t="s">
        <v>43</v>
      </c>
      <c r="D45" s="59" t="s">
        <v>126</v>
      </c>
      <c r="E45" s="59" t="s">
        <v>127</v>
      </c>
      <c r="F45" s="59" t="s">
        <v>128</v>
      </c>
      <c r="G45" s="26" t="s">
        <v>36</v>
      </c>
      <c r="H45" s="68">
        <v>48500</v>
      </c>
    </row>
    <row r="46" spans="1:17" s="52" customFormat="1" ht="16.5">
      <c r="A46" s="26" t="s">
        <v>30</v>
      </c>
      <c r="B46" s="49">
        <v>44034</v>
      </c>
      <c r="C46" s="51" t="s">
        <v>43</v>
      </c>
      <c r="D46" s="59" t="s">
        <v>129</v>
      </c>
      <c r="E46" s="59" t="s">
        <v>130</v>
      </c>
      <c r="F46" s="59" t="s">
        <v>131</v>
      </c>
      <c r="G46" s="26" t="s">
        <v>36</v>
      </c>
      <c r="H46" s="68">
        <v>467000</v>
      </c>
    </row>
    <row r="47" spans="1:17" s="22" customFormat="1" ht="15.95" customHeight="1">
      <c r="A47" s="32" t="s">
        <v>12</v>
      </c>
      <c r="B47" s="29"/>
      <c r="C47" s="32"/>
      <c r="D47" s="41"/>
      <c r="E47" s="28"/>
      <c r="F47" s="28">
        <f>COUNTA(F42:F46)</f>
        <v>5</v>
      </c>
      <c r="G47" s="28"/>
      <c r="H47" s="66">
        <f>SUM(H42:H46)</f>
        <v>629200</v>
      </c>
    </row>
    <row r="48" spans="1:17" s="22" customFormat="1" ht="15.75" customHeight="1">
      <c r="A48" s="45" t="s">
        <v>37</v>
      </c>
      <c r="B48" s="72">
        <v>44013</v>
      </c>
      <c r="C48" s="64" t="s">
        <v>43</v>
      </c>
      <c r="D48" s="59" t="s">
        <v>133</v>
      </c>
      <c r="E48" s="59" t="s">
        <v>134</v>
      </c>
      <c r="F48" s="59" t="s">
        <v>135</v>
      </c>
      <c r="G48" s="26" t="s">
        <v>36</v>
      </c>
      <c r="H48" s="68">
        <v>32300</v>
      </c>
      <c r="J48" s="4"/>
      <c r="K48" s="4"/>
      <c r="L48" s="4"/>
      <c r="M48" s="4"/>
      <c r="N48" s="4"/>
      <c r="O48" s="4"/>
      <c r="P48" s="4"/>
      <c r="Q48" s="4"/>
    </row>
    <row r="49" spans="1:17" s="22" customFormat="1" ht="15.75" customHeight="1">
      <c r="A49" s="45" t="s">
        <v>37</v>
      </c>
      <c r="B49" s="72">
        <v>44014</v>
      </c>
      <c r="C49" s="64" t="s">
        <v>166</v>
      </c>
      <c r="D49" s="59" t="s">
        <v>136</v>
      </c>
      <c r="E49" s="59" t="s">
        <v>137</v>
      </c>
      <c r="F49" s="59" t="s">
        <v>138</v>
      </c>
      <c r="G49" s="26" t="s">
        <v>36</v>
      </c>
      <c r="H49" s="68">
        <v>60000</v>
      </c>
      <c r="J49" s="4"/>
      <c r="K49" s="4"/>
      <c r="L49" s="4"/>
      <c r="M49" s="4"/>
      <c r="N49" s="4"/>
      <c r="O49" s="4"/>
      <c r="P49" s="4"/>
      <c r="Q49" s="4"/>
    </row>
    <row r="50" spans="1:17" s="22" customFormat="1" ht="15.75" customHeight="1">
      <c r="A50" s="45" t="s">
        <v>37</v>
      </c>
      <c r="B50" s="72">
        <v>44015</v>
      </c>
      <c r="C50" s="64" t="s">
        <v>43</v>
      </c>
      <c r="D50" s="59" t="s">
        <v>139</v>
      </c>
      <c r="E50" s="59" t="s">
        <v>140</v>
      </c>
      <c r="F50" s="59" t="s">
        <v>141</v>
      </c>
      <c r="G50" s="26" t="s">
        <v>36</v>
      </c>
      <c r="H50" s="68">
        <v>10500</v>
      </c>
      <c r="J50" s="4"/>
      <c r="K50" s="4"/>
      <c r="L50" s="4"/>
      <c r="M50" s="4"/>
      <c r="N50" s="4"/>
      <c r="O50" s="4"/>
      <c r="P50" s="4"/>
      <c r="Q50" s="4"/>
    </row>
    <row r="51" spans="1:17" s="22" customFormat="1" ht="15.75" customHeight="1">
      <c r="A51" s="45" t="s">
        <v>37</v>
      </c>
      <c r="B51" s="72">
        <v>44015</v>
      </c>
      <c r="C51" s="64" t="s">
        <v>43</v>
      </c>
      <c r="D51" s="59" t="s">
        <v>142</v>
      </c>
      <c r="E51" s="59" t="s">
        <v>143</v>
      </c>
      <c r="F51" s="59" t="s">
        <v>144</v>
      </c>
      <c r="G51" s="26" t="s">
        <v>36</v>
      </c>
      <c r="H51" s="68">
        <v>21000</v>
      </c>
      <c r="J51" s="4"/>
      <c r="K51" s="4"/>
      <c r="L51" s="4"/>
      <c r="M51" s="4"/>
      <c r="N51" s="4"/>
      <c r="O51" s="4"/>
      <c r="P51" s="4"/>
      <c r="Q51" s="4"/>
    </row>
    <row r="52" spans="1:17" s="22" customFormat="1" ht="15.75" customHeight="1">
      <c r="A52" s="45" t="s">
        <v>37</v>
      </c>
      <c r="B52" s="72">
        <v>44020</v>
      </c>
      <c r="C52" s="64" t="s">
        <v>43</v>
      </c>
      <c r="D52" s="59" t="s">
        <v>145</v>
      </c>
      <c r="E52" s="59" t="s">
        <v>146</v>
      </c>
      <c r="F52" s="59" t="s">
        <v>147</v>
      </c>
      <c r="G52" s="26" t="s">
        <v>36</v>
      </c>
      <c r="H52" s="68">
        <v>6500</v>
      </c>
      <c r="J52" s="4"/>
      <c r="K52" s="4"/>
      <c r="L52" s="4"/>
      <c r="M52" s="4"/>
      <c r="N52" s="4"/>
      <c r="O52" s="4"/>
      <c r="P52" s="4"/>
      <c r="Q52" s="4"/>
    </row>
    <row r="53" spans="1:17" s="22" customFormat="1" ht="15.75" customHeight="1">
      <c r="A53" s="45" t="s">
        <v>37</v>
      </c>
      <c r="B53" s="72">
        <v>44021</v>
      </c>
      <c r="C53" s="64" t="s">
        <v>43</v>
      </c>
      <c r="D53" s="59" t="s">
        <v>148</v>
      </c>
      <c r="E53" s="59" t="s">
        <v>149</v>
      </c>
      <c r="F53" s="59" t="s">
        <v>150</v>
      </c>
      <c r="G53" s="26" t="s">
        <v>36</v>
      </c>
      <c r="H53" s="68">
        <v>8460</v>
      </c>
      <c r="J53" s="4"/>
      <c r="K53" s="4"/>
      <c r="L53" s="4"/>
      <c r="M53" s="4"/>
      <c r="N53" s="4"/>
      <c r="O53" s="4"/>
      <c r="P53" s="4"/>
      <c r="Q53" s="4"/>
    </row>
    <row r="54" spans="1:17" s="22" customFormat="1" ht="15.75" customHeight="1">
      <c r="A54" s="45" t="s">
        <v>37</v>
      </c>
      <c r="B54" s="72">
        <v>44025</v>
      </c>
      <c r="C54" s="64" t="s">
        <v>43</v>
      </c>
      <c r="D54" s="59" t="s">
        <v>151</v>
      </c>
      <c r="E54" s="59" t="s">
        <v>152</v>
      </c>
      <c r="F54" s="59" t="s">
        <v>153</v>
      </c>
      <c r="G54" s="26" t="s">
        <v>36</v>
      </c>
      <c r="H54" s="68">
        <v>3000</v>
      </c>
      <c r="J54" s="4"/>
      <c r="K54" s="4"/>
      <c r="L54" s="4"/>
      <c r="M54" s="4"/>
      <c r="N54" s="4"/>
      <c r="O54" s="4"/>
      <c r="P54" s="4"/>
      <c r="Q54" s="4"/>
    </row>
    <row r="55" spans="1:17" s="22" customFormat="1" ht="15.75" customHeight="1">
      <c r="A55" s="45" t="s">
        <v>37</v>
      </c>
      <c r="B55" s="72">
        <v>44026</v>
      </c>
      <c r="C55" s="64" t="s">
        <v>43</v>
      </c>
      <c r="D55" s="59" t="s">
        <v>154</v>
      </c>
      <c r="E55" s="59" t="s">
        <v>155</v>
      </c>
      <c r="F55" s="59" t="s">
        <v>156</v>
      </c>
      <c r="G55" s="26" t="s">
        <v>36</v>
      </c>
      <c r="H55" s="68">
        <v>8600</v>
      </c>
      <c r="J55" s="4"/>
      <c r="K55" s="4"/>
      <c r="L55" s="4"/>
      <c r="M55" s="4"/>
      <c r="N55" s="4"/>
      <c r="O55" s="4"/>
      <c r="P55" s="4"/>
      <c r="Q55" s="4"/>
    </row>
    <row r="56" spans="1:17" s="22" customFormat="1" ht="15.75" customHeight="1">
      <c r="A56" s="45" t="s">
        <v>37</v>
      </c>
      <c r="B56" s="72">
        <v>44041</v>
      </c>
      <c r="C56" s="64" t="s">
        <v>43</v>
      </c>
      <c r="D56" s="59" t="s">
        <v>157</v>
      </c>
      <c r="E56" s="59" t="s">
        <v>158</v>
      </c>
      <c r="F56" s="59" t="s">
        <v>159</v>
      </c>
      <c r="G56" s="26" t="s">
        <v>36</v>
      </c>
      <c r="H56" s="68">
        <v>280000</v>
      </c>
      <c r="J56" s="4"/>
      <c r="K56" s="4"/>
      <c r="L56" s="4"/>
      <c r="M56" s="4"/>
      <c r="N56" s="4"/>
      <c r="O56" s="4"/>
      <c r="P56" s="4"/>
      <c r="Q56" s="4"/>
    </row>
    <row r="57" spans="1:17" s="22" customFormat="1" ht="15.75" customHeight="1">
      <c r="A57" s="45" t="s">
        <v>37</v>
      </c>
      <c r="B57" s="72">
        <v>44015</v>
      </c>
      <c r="C57" s="64" t="s">
        <v>43</v>
      </c>
      <c r="D57" s="59" t="s">
        <v>160</v>
      </c>
      <c r="E57" s="59" t="s">
        <v>161</v>
      </c>
      <c r="F57" s="59" t="s">
        <v>162</v>
      </c>
      <c r="G57" s="26" t="s">
        <v>36</v>
      </c>
      <c r="H57" s="68">
        <v>61000</v>
      </c>
      <c r="J57" s="4"/>
      <c r="K57" s="4"/>
      <c r="L57" s="4"/>
      <c r="M57" s="4"/>
      <c r="N57" s="4"/>
      <c r="O57" s="4"/>
      <c r="P57" s="4"/>
      <c r="Q57" s="4"/>
    </row>
    <row r="58" spans="1:17" s="22" customFormat="1" ht="15.75" customHeight="1">
      <c r="A58" s="45" t="s">
        <v>37</v>
      </c>
      <c r="B58" s="72">
        <v>43994</v>
      </c>
      <c r="C58" s="64" t="s">
        <v>43</v>
      </c>
      <c r="D58" s="59" t="s">
        <v>163</v>
      </c>
      <c r="E58" s="59" t="s">
        <v>164</v>
      </c>
      <c r="F58" s="59" t="s">
        <v>165</v>
      </c>
      <c r="G58" s="26" t="s">
        <v>36</v>
      </c>
      <c r="H58" s="68">
        <v>174000</v>
      </c>
      <c r="J58" s="4"/>
      <c r="K58" s="4"/>
      <c r="L58" s="4"/>
      <c r="M58" s="4"/>
      <c r="N58" s="4"/>
      <c r="O58" s="4"/>
      <c r="P58" s="4"/>
      <c r="Q58" s="4"/>
    </row>
    <row r="59" spans="1:17" s="22" customFormat="1" ht="15.75" customHeight="1">
      <c r="A59" s="32" t="s">
        <v>34</v>
      </c>
      <c r="B59" s="29"/>
      <c r="C59" s="32"/>
      <c r="D59" s="41"/>
      <c r="E59" s="28"/>
      <c r="F59" s="28">
        <f>COUNTA(F48:F58)</f>
        <v>11</v>
      </c>
      <c r="G59" s="28"/>
      <c r="H59" s="66">
        <f>SUM(H48:H58)</f>
        <v>665360</v>
      </c>
      <c r="J59" s="4"/>
      <c r="K59" s="4"/>
      <c r="L59" s="4"/>
      <c r="M59" s="4"/>
      <c r="N59" s="4"/>
      <c r="O59" s="4"/>
      <c r="P59" s="4"/>
      <c r="Q59" s="4"/>
    </row>
    <row r="60" spans="1:17" s="22" customFormat="1" ht="15.75" customHeight="1">
      <c r="A60" s="45" t="s">
        <v>58</v>
      </c>
      <c r="B60" s="72">
        <v>44019</v>
      </c>
      <c r="C60" s="45" t="s">
        <v>42</v>
      </c>
      <c r="D60" s="48" t="s">
        <v>38</v>
      </c>
      <c r="E60" s="50" t="s">
        <v>168</v>
      </c>
      <c r="F60" s="47" t="s">
        <v>169</v>
      </c>
      <c r="G60" s="46" t="s">
        <v>32</v>
      </c>
      <c r="H60" s="68">
        <v>112000</v>
      </c>
      <c r="J60" s="4"/>
      <c r="K60" s="4"/>
      <c r="L60" s="4"/>
      <c r="M60" s="4"/>
      <c r="N60" s="4"/>
      <c r="O60" s="4"/>
      <c r="P60" s="4"/>
      <c r="Q60" s="4"/>
    </row>
    <row r="61" spans="1:17" s="22" customFormat="1" ht="15.75" customHeight="1">
      <c r="A61" s="45" t="s">
        <v>58</v>
      </c>
      <c r="B61" s="72">
        <v>44019</v>
      </c>
      <c r="C61" s="45" t="s">
        <v>43</v>
      </c>
      <c r="D61" s="48" t="s">
        <v>167</v>
      </c>
      <c r="E61" s="50" t="s">
        <v>170</v>
      </c>
      <c r="F61" s="47" t="s">
        <v>171</v>
      </c>
      <c r="G61" s="46" t="s">
        <v>32</v>
      </c>
      <c r="H61" s="68">
        <v>17200</v>
      </c>
      <c r="J61" s="4"/>
      <c r="K61" s="4"/>
      <c r="L61" s="4"/>
      <c r="M61" s="4"/>
      <c r="N61" s="4"/>
      <c r="O61" s="4"/>
      <c r="P61" s="4"/>
      <c r="Q61" s="4"/>
    </row>
    <row r="62" spans="1:17" s="22" customFormat="1" ht="15.75" customHeight="1">
      <c r="A62" s="45" t="s">
        <v>31</v>
      </c>
      <c r="B62" s="72">
        <v>44035</v>
      </c>
      <c r="C62" s="45" t="s">
        <v>42</v>
      </c>
      <c r="D62" s="48" t="s">
        <v>38</v>
      </c>
      <c r="E62" s="50" t="s">
        <v>172</v>
      </c>
      <c r="F62" s="47" t="s">
        <v>173</v>
      </c>
      <c r="G62" s="46" t="s">
        <v>32</v>
      </c>
      <c r="H62" s="68">
        <v>156000</v>
      </c>
      <c r="J62" s="4"/>
      <c r="K62" s="4"/>
      <c r="L62" s="4"/>
      <c r="M62" s="4"/>
      <c r="N62" s="4"/>
      <c r="O62" s="4"/>
      <c r="P62" s="4"/>
      <c r="Q62" s="4"/>
    </row>
    <row r="63" spans="1:17" s="22" customFormat="1" ht="15.75" customHeight="1">
      <c r="A63" s="45" t="s">
        <v>58</v>
      </c>
      <c r="B63" s="72">
        <v>44040</v>
      </c>
      <c r="C63" s="45" t="s">
        <v>42</v>
      </c>
      <c r="D63" s="48" t="s">
        <v>38</v>
      </c>
      <c r="E63" s="50" t="s">
        <v>174</v>
      </c>
      <c r="F63" s="47" t="s">
        <v>175</v>
      </c>
      <c r="G63" s="46" t="s">
        <v>32</v>
      </c>
      <c r="H63" s="68">
        <v>12100</v>
      </c>
      <c r="J63" s="4"/>
      <c r="K63" s="4"/>
      <c r="L63" s="4"/>
      <c r="M63" s="4"/>
      <c r="N63" s="4"/>
      <c r="O63" s="4"/>
      <c r="P63" s="4"/>
      <c r="Q63" s="4"/>
    </row>
    <row r="64" spans="1:17" s="22" customFormat="1" ht="15.75" customHeight="1">
      <c r="A64" s="45" t="s">
        <v>58</v>
      </c>
      <c r="B64" s="72">
        <v>44042</v>
      </c>
      <c r="C64" s="45" t="s">
        <v>43</v>
      </c>
      <c r="D64" s="48" t="s">
        <v>167</v>
      </c>
      <c r="E64" s="50" t="s">
        <v>176</v>
      </c>
      <c r="F64" s="47" t="s">
        <v>177</v>
      </c>
      <c r="G64" s="46" t="s">
        <v>32</v>
      </c>
      <c r="H64" s="68">
        <v>100000</v>
      </c>
      <c r="J64" s="4"/>
      <c r="K64" s="4"/>
      <c r="L64" s="4"/>
      <c r="M64" s="4"/>
      <c r="N64" s="4"/>
      <c r="O64" s="4"/>
      <c r="P64" s="4"/>
      <c r="Q64" s="4"/>
    </row>
    <row r="65" spans="1:17" s="22" customFormat="1" ht="15.75" customHeight="1">
      <c r="A65" s="45" t="s">
        <v>58</v>
      </c>
      <c r="B65" s="72">
        <v>44042</v>
      </c>
      <c r="C65" s="45" t="s">
        <v>43</v>
      </c>
      <c r="D65" s="48" t="s">
        <v>167</v>
      </c>
      <c r="E65" s="50" t="s">
        <v>170</v>
      </c>
      <c r="F65" s="47" t="s">
        <v>178</v>
      </c>
      <c r="G65" s="46" t="s">
        <v>32</v>
      </c>
      <c r="H65" s="68">
        <v>17200</v>
      </c>
      <c r="J65" s="4"/>
      <c r="K65" s="4"/>
      <c r="L65" s="4"/>
      <c r="M65" s="4"/>
      <c r="N65" s="4"/>
      <c r="O65" s="4"/>
      <c r="P65" s="4"/>
      <c r="Q65" s="4"/>
    </row>
    <row r="66" spans="1:17" s="22" customFormat="1" ht="15.95" customHeight="1">
      <c r="A66" s="32" t="s">
        <v>12</v>
      </c>
      <c r="B66" s="29"/>
      <c r="C66" s="32"/>
      <c r="D66" s="41"/>
      <c r="E66" s="28"/>
      <c r="F66" s="28">
        <f>COUNTA(F60:F65)</f>
        <v>6</v>
      </c>
      <c r="G66" s="28"/>
      <c r="H66" s="66">
        <f>SUM(H60:H65)</f>
        <v>414500</v>
      </c>
    </row>
    <row r="67" spans="1:17" s="22" customFormat="1" ht="15.95" customHeight="1">
      <c r="A67" s="32" t="s">
        <v>18</v>
      </c>
      <c r="B67" s="29"/>
      <c r="C67" s="32"/>
      <c r="D67" s="41"/>
      <c r="E67" s="28"/>
      <c r="F67" s="33">
        <f>SUM(F7+F12+F23+F34+F36+F41+F47+F59+F66)</f>
        <v>53</v>
      </c>
      <c r="G67" s="33"/>
      <c r="H67" s="66">
        <f>SUM(H7+H12+H23+H34+H36+H41+H47+H59+H66)</f>
        <v>4409160</v>
      </c>
    </row>
    <row r="68" spans="1:17" ht="15.95" customHeight="1"/>
    <row r="69" spans="1:17" ht="15.95" customHeight="1"/>
    <row r="70" spans="1:17" ht="15.95" customHeight="1"/>
    <row r="71" spans="1:17" ht="15.95" customHeight="1"/>
    <row r="72" spans="1:17" ht="15.95" customHeight="1"/>
    <row r="73" spans="1:17" ht="15.95" customHeight="1"/>
    <row r="74" spans="1:17" ht="15.95" customHeight="1"/>
    <row r="75" spans="1:17" ht="15.95" customHeight="1"/>
    <row r="76" spans="1:17" ht="15.95" customHeight="1"/>
    <row r="77" spans="1:17" ht="15.95" customHeight="1"/>
    <row r="78" spans="1:17" ht="15.95" customHeight="1"/>
    <row r="79" spans="1:17" ht="15.95" customHeight="1"/>
    <row r="80" spans="1:17" ht="15.95" customHeight="1"/>
    <row r="81" ht="15.95" customHeight="1"/>
    <row r="82" ht="15.95" customHeight="1"/>
    <row r="83" ht="15.95" customHeight="1"/>
    <row r="84" ht="15.95" customHeight="1"/>
    <row r="85" ht="15.95" customHeight="1"/>
    <row r="86" ht="15.95" customHeight="1"/>
    <row r="87" ht="15.95" customHeight="1"/>
    <row r="88" ht="15.95" customHeight="1"/>
    <row r="89" ht="15.95" customHeight="1"/>
    <row r="90" ht="15.95" customHeight="1"/>
    <row r="91" ht="15.95" customHeight="1"/>
    <row r="92" ht="15.95" customHeight="1"/>
    <row r="93" ht="15.95" customHeight="1"/>
    <row r="94" ht="15.95" customHeight="1"/>
    <row r="95" ht="15.95" customHeight="1"/>
    <row r="96" ht="15.95" customHeight="1"/>
    <row r="97" ht="15.95" customHeight="1"/>
    <row r="98" ht="15.95" customHeight="1"/>
    <row r="99" ht="15.95" customHeight="1"/>
    <row r="100" ht="15.95" customHeight="1"/>
    <row r="101" ht="15.95" customHeight="1"/>
    <row r="102" ht="15.95" customHeight="1"/>
    <row r="103" ht="15.95" customHeight="1"/>
    <row r="104" ht="15.95" customHeight="1"/>
    <row r="105" ht="15.95" customHeight="1"/>
    <row r="106" ht="15.95" customHeight="1"/>
    <row r="107" ht="15.95" customHeight="1"/>
    <row r="108" ht="15.95" customHeight="1"/>
    <row r="109" ht="15.95" customHeight="1"/>
    <row r="110" ht="15.95" customHeight="1"/>
    <row r="111" ht="15.95" customHeight="1"/>
    <row r="112" ht="15.95" customHeight="1"/>
    <row r="113" ht="15.95" customHeight="1"/>
    <row r="114" ht="15.95" customHeight="1"/>
    <row r="115" ht="15.95" customHeight="1"/>
    <row r="116" ht="15.95" customHeight="1"/>
    <row r="117" ht="15.95" customHeight="1"/>
    <row r="118" ht="15.95" customHeight="1"/>
    <row r="119" ht="15.95" customHeight="1"/>
    <row r="120" ht="15.95" customHeight="1"/>
    <row r="121" ht="15.95" customHeight="1"/>
    <row r="122" ht="15.95" customHeight="1"/>
    <row r="123" ht="15.95" customHeight="1"/>
    <row r="124" ht="15.95" customHeight="1"/>
    <row r="125" ht="15.95" customHeight="1"/>
    <row r="126" ht="15.95" customHeight="1"/>
    <row r="127" ht="15.95" customHeight="1"/>
    <row r="128" ht="17.100000000000001" customHeight="1"/>
    <row r="129" ht="17.100000000000001" customHeight="1"/>
    <row r="130" ht="17.100000000000001" customHeight="1"/>
    <row r="131" ht="17.100000000000001" customHeight="1"/>
    <row r="132" ht="17.100000000000001" customHeight="1"/>
    <row r="133" ht="18" customHeight="1"/>
    <row r="134" ht="18" customHeight="1"/>
    <row r="135" ht="18" customHeight="1"/>
    <row r="136" ht="18" customHeight="1"/>
    <row r="137" ht="18" customHeight="1"/>
    <row r="138" ht="18" customHeight="1"/>
    <row r="139" ht="18" customHeight="1"/>
    <row r="140" ht="18" customHeight="1"/>
    <row r="141" ht="18" customHeight="1"/>
    <row r="142" ht="18" customHeight="1"/>
    <row r="143" ht="18" customHeight="1"/>
    <row r="144" ht="18" customHeight="1"/>
  </sheetData>
  <autoFilter ref="A3:Q67"/>
  <mergeCells count="1">
    <mergeCell ref="A1:H1"/>
  </mergeCells>
  <phoneticPr fontId="1" type="noConversion"/>
  <dataValidations count="1">
    <dataValidation type="list" allowBlank="1" showInputMessage="1" showErrorMessage="1" sqref="C4:C65">
      <formula1>"내부직원 간담, 유관기관 협의, 협동조합 관련, 기타사업 추진"</formula1>
    </dataValidation>
  </dataValidations>
  <pageMargins left="0.27559055118110237" right="0.27559055118110237" top="0.55118110236220474" bottom="0.35433070866141736" header="0.31496062992125984" footer="0.1181102362204724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공개 총괄</vt:lpstr>
      <vt:lpstr>세부사용현황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손다혜</dc:creator>
  <cp:lastModifiedBy>KBIZ</cp:lastModifiedBy>
  <cp:lastPrinted>2017-06-21T10:11:51Z</cp:lastPrinted>
  <dcterms:created xsi:type="dcterms:W3CDTF">2015-02-23T07:13:57Z</dcterms:created>
  <dcterms:modified xsi:type="dcterms:W3CDTF">2020-08-21T00:49:19Z</dcterms:modified>
</cp:coreProperties>
</file>